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\Desktop\ÓVODA és TÁRSULÁS anyagok\Óvoda és Társulás 2020\Költségvetés módosítás\Óvoda ei.mód\"/>
    </mc:Choice>
  </mc:AlternateContent>
  <xr:revisionPtr revIDLastSave="0" documentId="13_ncr:1_{C9BBEBB7-918D-45F5-9BED-8130E8AD4596}" xr6:coauthVersionLast="45" xr6:coauthVersionMax="45" xr10:uidLastSave="{00000000-0000-0000-0000-000000000000}"/>
  <bookViews>
    <workbookView xWindow="-108" yWindow="-108" windowWidth="23256" windowHeight="12576" activeTab="5" xr2:uid="{D2D57DAA-4805-496A-80D4-BF2AB3483037}"/>
  </bookViews>
  <sheets>
    <sheet name="1.mell." sheetId="9" r:id="rId1"/>
    <sheet name="2.1. mell" sheetId="11" r:id="rId2"/>
    <sheet name="2.1.a.mell" sheetId="10" r:id="rId3"/>
    <sheet name="2.1.b.mell" sheetId="14" r:id="rId4"/>
    <sheet name="2.2.mell." sheetId="12" r:id="rId5"/>
    <sheet name="3.mell." sheetId="15" r:id="rId6"/>
    <sheet name="4.melléklet" sheetId="1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7" i="16" l="1"/>
  <c r="F47" i="16"/>
  <c r="G43" i="16"/>
  <c r="F43" i="16"/>
  <c r="G38" i="16"/>
  <c r="F38" i="16"/>
  <c r="E47" i="16"/>
  <c r="E43" i="16"/>
  <c r="E38" i="16"/>
  <c r="E31" i="16"/>
  <c r="F31" i="16"/>
  <c r="G31" i="16"/>
  <c r="D38" i="16"/>
  <c r="D31" i="16"/>
  <c r="D43" i="16" l="1"/>
  <c r="D47" i="16" s="1"/>
  <c r="G24" i="16"/>
  <c r="G26" i="16" s="1"/>
  <c r="F24" i="16"/>
  <c r="F26" i="16" s="1"/>
  <c r="E24" i="16"/>
  <c r="E26" i="16" s="1"/>
  <c r="D24" i="16"/>
  <c r="D26" i="16" s="1"/>
  <c r="N25" i="15"/>
  <c r="M25" i="15"/>
  <c r="L25" i="15"/>
  <c r="K25" i="15"/>
  <c r="J25" i="15"/>
  <c r="I25" i="15"/>
  <c r="H25" i="15"/>
  <c r="G25" i="15"/>
  <c r="F25" i="15"/>
  <c r="E25" i="15"/>
  <c r="D25" i="15"/>
  <c r="C25" i="15"/>
  <c r="O24" i="15"/>
  <c r="O23" i="15"/>
  <c r="O22" i="15"/>
  <c r="O21" i="15"/>
  <c r="O20" i="15"/>
  <c r="O19" i="15"/>
  <c r="O18" i="15"/>
  <c r="O17" i="15"/>
  <c r="O16" i="15"/>
  <c r="O15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O13" i="15"/>
  <c r="O12" i="15"/>
  <c r="O11" i="15"/>
  <c r="O10" i="15"/>
  <c r="O9" i="15"/>
  <c r="O8" i="15"/>
  <c r="C26" i="15" l="1"/>
  <c r="H26" i="15"/>
  <c r="N26" i="15"/>
  <c r="J26" i="15"/>
  <c r="E26" i="15"/>
  <c r="M26" i="15"/>
  <c r="L26" i="15"/>
  <c r="K26" i="15"/>
  <c r="I26" i="15"/>
  <c r="G26" i="15"/>
  <c r="F26" i="15"/>
  <c r="O25" i="15"/>
  <c r="D26" i="15"/>
  <c r="O14" i="15"/>
  <c r="G6" i="14"/>
  <c r="D32" i="11"/>
  <c r="D28" i="11"/>
  <c r="E11" i="11"/>
  <c r="F11" i="11"/>
  <c r="D11" i="11"/>
  <c r="G32" i="14" l="1"/>
  <c r="F32" i="14"/>
  <c r="E32" i="14"/>
  <c r="J5" i="14" l="1"/>
  <c r="F31" i="14"/>
  <c r="F30" i="14"/>
  <c r="F26" i="14"/>
  <c r="F22" i="14"/>
  <c r="F18" i="14"/>
  <c r="F6" i="14"/>
  <c r="F14" i="14"/>
  <c r="F10" i="14"/>
  <c r="E31" i="14"/>
  <c r="E30" i="14"/>
  <c r="G31" i="14"/>
  <c r="G30" i="14"/>
  <c r="E22" i="14"/>
  <c r="F5" i="14" l="1"/>
  <c r="F29" i="14" s="1"/>
  <c r="E6" i="14" l="1"/>
  <c r="E10" i="14"/>
  <c r="G10" i="14"/>
  <c r="G5" i="14" s="1"/>
  <c r="E14" i="14"/>
  <c r="G14" i="14"/>
  <c r="E18" i="14"/>
  <c r="G18" i="14"/>
  <c r="G22" i="14"/>
  <c r="E26" i="14"/>
  <c r="G26" i="14"/>
  <c r="E5" i="14" l="1"/>
  <c r="E29" i="14"/>
  <c r="G29" i="14"/>
  <c r="G28" i="11" l="1"/>
  <c r="G32" i="11" s="1"/>
  <c r="F28" i="11"/>
  <c r="F32" i="11" s="1"/>
  <c r="E28" i="11"/>
  <c r="E32" i="11" s="1"/>
  <c r="F23" i="11"/>
  <c r="E23" i="11"/>
  <c r="I20" i="9" l="1"/>
  <c r="I22" i="9" s="1"/>
  <c r="H20" i="9"/>
  <c r="H22" i="9" s="1"/>
  <c r="E20" i="9"/>
  <c r="E22" i="9" s="1"/>
  <c r="D20" i="9"/>
  <c r="D22" i="9" s="1"/>
  <c r="I14" i="9"/>
  <c r="H14" i="9"/>
  <c r="E14" i="9"/>
  <c r="D14" i="9"/>
  <c r="I11" i="9"/>
  <c r="H11" i="9"/>
  <c r="E11" i="9"/>
  <c r="D11" i="9"/>
  <c r="D15" i="9" s="1"/>
  <c r="D23" i="9" s="1"/>
  <c r="E15" i="9" l="1"/>
  <c r="E23" i="9" s="1"/>
  <c r="I15" i="9"/>
  <c r="I23" i="9" s="1"/>
  <c r="H15" i="9"/>
  <c r="H23" i="9" s="1"/>
</calcChain>
</file>

<file path=xl/sharedStrings.xml><?xml version="1.0" encoding="utf-8"?>
<sst xmlns="http://schemas.openxmlformats.org/spreadsheetml/2006/main" count="470" uniqueCount="282">
  <si>
    <t>Sorszám</t>
  </si>
  <si>
    <t>Működési Bevételek</t>
  </si>
  <si>
    <t>Működési Kiadások</t>
  </si>
  <si>
    <t>Megnevezés</t>
  </si>
  <si>
    <t>Rovat száma</t>
  </si>
  <si>
    <t>A</t>
  </si>
  <si>
    <t>B</t>
  </si>
  <si>
    <t>C</t>
  </si>
  <si>
    <t>D</t>
  </si>
  <si>
    <t>E</t>
  </si>
  <si>
    <t>F</t>
  </si>
  <si>
    <t>G</t>
  </si>
  <si>
    <t>1.</t>
  </si>
  <si>
    <t>Személyi juttatások</t>
  </si>
  <si>
    <t>K1</t>
  </si>
  <si>
    <t>2.</t>
  </si>
  <si>
    <t>K2</t>
  </si>
  <si>
    <t>3.</t>
  </si>
  <si>
    <t>Működési bevételek</t>
  </si>
  <si>
    <t>B4</t>
  </si>
  <si>
    <t>Dologi kiadások</t>
  </si>
  <si>
    <t>K3</t>
  </si>
  <si>
    <t>4.</t>
  </si>
  <si>
    <t>Ellátottak pénzbeli juttatásai</t>
  </si>
  <si>
    <t>K4</t>
  </si>
  <si>
    <t>5.</t>
  </si>
  <si>
    <t>Egyéb működési célú kiadások</t>
  </si>
  <si>
    <t>K5</t>
  </si>
  <si>
    <t>6.</t>
  </si>
  <si>
    <t>7.</t>
  </si>
  <si>
    <t>8.</t>
  </si>
  <si>
    <t>B8131</t>
  </si>
  <si>
    <t>9.</t>
  </si>
  <si>
    <t>10.</t>
  </si>
  <si>
    <t>Irányító szervi támogatás bevétele</t>
  </si>
  <si>
    <t>B816</t>
  </si>
  <si>
    <t>11.</t>
  </si>
  <si>
    <t>12.</t>
  </si>
  <si>
    <t>14.</t>
  </si>
  <si>
    <t>Felhalmozási Bevételek</t>
  </si>
  <si>
    <t>Felhalmozási Kiadások</t>
  </si>
  <si>
    <t>15.</t>
  </si>
  <si>
    <t>B2</t>
  </si>
  <si>
    <t>Beruházások</t>
  </si>
  <si>
    <t>K6</t>
  </si>
  <si>
    <t>16.</t>
  </si>
  <si>
    <t>Felhalmozási bevételek</t>
  </si>
  <si>
    <t>B5</t>
  </si>
  <si>
    <t>Felújítások</t>
  </si>
  <si>
    <t>K7</t>
  </si>
  <si>
    <t>17.</t>
  </si>
  <si>
    <t>Egyéb felhalmozási célú kiadások</t>
  </si>
  <si>
    <t>K8</t>
  </si>
  <si>
    <t>19.</t>
  </si>
  <si>
    <t>20.</t>
  </si>
  <si>
    <t>Felhalmozási célú finanszírozási kiadások</t>
  </si>
  <si>
    <t>21.</t>
  </si>
  <si>
    <t>22.</t>
  </si>
  <si>
    <t>BEVÉTELEK MINDÖSSZESEN</t>
  </si>
  <si>
    <t>KIADÁSOK MINDÖSSZESEN</t>
  </si>
  <si>
    <t xml:space="preserve"> MŰKÖDÉSI ÉS FELHALMOZÁSI MÉRLEGE</t>
  </si>
  <si>
    <t xml:space="preserve"> forintban</t>
  </si>
  <si>
    <t>Kötelező feladatok előirányzata</t>
  </si>
  <si>
    <t>Önként vállalt feladatok előirányzata</t>
  </si>
  <si>
    <t>H</t>
  </si>
  <si>
    <t>I</t>
  </si>
  <si>
    <t>13.</t>
  </si>
  <si>
    <t>KIADÁSOK</t>
  </si>
  <si>
    <t>Kiemelt előirányzat száma</t>
  </si>
  <si>
    <t>Kiadási jogcímek</t>
  </si>
  <si>
    <t>I. Működési költségvetés kiadásai</t>
  </si>
  <si>
    <t>K1-K5</t>
  </si>
  <si>
    <t>II. Felhalmozási költségvetés kiadásai</t>
  </si>
  <si>
    <t>K6-K8</t>
  </si>
  <si>
    <t>K1-K8</t>
  </si>
  <si>
    <t>IV. Finanszírozási kiadások</t>
  </si>
  <si>
    <t>K9</t>
  </si>
  <si>
    <t>Működési célú finanszírozási kiadások</t>
  </si>
  <si>
    <t>KIADÁSOK ÖSSZESEN:</t>
  </si>
  <si>
    <t>K1-K9</t>
  </si>
  <si>
    <t>J</t>
  </si>
  <si>
    <t>egyéb dologi kiadás</t>
  </si>
  <si>
    <t>forintban</t>
  </si>
  <si>
    <t>2019.évi eredeti ei.</t>
  </si>
  <si>
    <t>2019.évi mód.ei.</t>
  </si>
  <si>
    <t xml:space="preserve">Munkaadókat terhelő járulékok </t>
  </si>
  <si>
    <t>Működési költségv.bevételek össz:</t>
  </si>
  <si>
    <t>Működési költségv.kiadások össz:</t>
  </si>
  <si>
    <t>E.évi költségv.maradvány igénybev.</t>
  </si>
  <si>
    <t>Működési célú finansz. bevételek</t>
  </si>
  <si>
    <t>B8</t>
  </si>
  <si>
    <t>Működési célú finansz. kiadások</t>
  </si>
  <si>
    <t>MŰKÖDÉSI BEVÉTELEK ÖSSZ:</t>
  </si>
  <si>
    <t>MŰKÖDÉSI KIADÁSOK ÖSSZ:</t>
  </si>
  <si>
    <t>Felhalm. költségv.bevételek össz:</t>
  </si>
  <si>
    <t>Felhalm. Költségv.kiadások össz:</t>
  </si>
  <si>
    <t>Felhalm. célú finansz. bevételek</t>
  </si>
  <si>
    <t>Felhalm. célú finansz. kiadások</t>
  </si>
  <si>
    <t>FELHALM. BEVÉTELEK ÖSSZ.</t>
  </si>
  <si>
    <t>FELHALM. KIADÁSOK ÖSSZ:</t>
  </si>
  <si>
    <t xml:space="preserve">Felhalm. célú támog áh-on belül </t>
  </si>
  <si>
    <t>Eredeti előirányzat</t>
  </si>
  <si>
    <t>Módosított előirányzat</t>
  </si>
  <si>
    <t>Béren kívüli juttatások (K1107)</t>
  </si>
  <si>
    <t>Közlekedési költségtérítés (K1109)</t>
  </si>
  <si>
    <t>Szakmai anyagok beszerzése (K311)</t>
  </si>
  <si>
    <t>Közüzemi díjak (K331)</t>
  </si>
  <si>
    <t>Vásárolt élelmezés (K332)</t>
  </si>
  <si>
    <t>Karbantartási, kisjavítási szolgáltatások (K334)</t>
  </si>
  <si>
    <t>Szakmai tevékenységet segítő szolgáltatások  (K336)</t>
  </si>
  <si>
    <t>Kiküldetések kiadásai (K341)</t>
  </si>
  <si>
    <t>Működési célú előzetesen felszámított általános forgalmi adó (K351)</t>
  </si>
  <si>
    <t>Fizetendő általános forgalmi adó  (K352)</t>
  </si>
  <si>
    <t>Egyéb dologi kiadások (K355)</t>
  </si>
  <si>
    <t>Beruházási célú előzetesen felszámított általános forgalmi adó (K67)</t>
  </si>
  <si>
    <t>Ingatlanok felújítása (K71)</t>
  </si>
  <si>
    <t xml:space="preserve">MESEVIRÁG ÓVODA ÉS BÖLCSŐDE </t>
  </si>
  <si>
    <t>ebből: készlet beszerzése</t>
  </si>
  <si>
    <t>K31</t>
  </si>
  <si>
    <t xml:space="preserve">kommunikációs szolgáltatások </t>
  </si>
  <si>
    <t>K32</t>
  </si>
  <si>
    <t>szolgáltatási kiadások</t>
  </si>
  <si>
    <t>K33</t>
  </si>
  <si>
    <t xml:space="preserve">kiküldetések kiadásai </t>
  </si>
  <si>
    <t>K34</t>
  </si>
  <si>
    <t>K35</t>
  </si>
  <si>
    <t>Törvény szerinti illetmények K1101</t>
  </si>
  <si>
    <t>Készenléti, ügyeleti, helyettesítési díj, túlóra,(K1104)</t>
  </si>
  <si>
    <t>Foglalk. egyéb személyi juttatásaiK1113</t>
  </si>
  <si>
    <t>Külső foglalk.megbízási díjak(K122)</t>
  </si>
  <si>
    <t>Személyi juttatások össz. (K1)</t>
  </si>
  <si>
    <t>Munkaadókat terhelő járulékok (K2)</t>
  </si>
  <si>
    <t>Üzemeltetési anyagok beszerzése(K312)</t>
  </si>
  <si>
    <t>Informatikai szolgáltatások K321</t>
  </si>
  <si>
    <t>Egyéb kommunikációs szolgáltatások K322</t>
  </si>
  <si>
    <t>Egyéb szolgáltatások(K337)</t>
  </si>
  <si>
    <t>Dologi kiadások összesen (K3)</t>
  </si>
  <si>
    <t>Informatikai eszközök beszerzése, (K63)</t>
  </si>
  <si>
    <t>Egyéb tárgyi eszközök beszerzése(K64)</t>
  </si>
  <si>
    <t>Beruházások összesen (K6)</t>
  </si>
  <si>
    <t>Felújítási célú előzetesen felszámított ÁFA (K74)</t>
  </si>
  <si>
    <t>Felújítások összesen (K7)</t>
  </si>
  <si>
    <t>Költségvetési kiadások összesen (K1-K8)</t>
  </si>
  <si>
    <t>Ellátási díjak (B405)</t>
  </si>
  <si>
    <t>Kiszámlázott általános forgalmi adó (B406)</t>
  </si>
  <si>
    <t>Szolgáltatások ellenértéke (B402)</t>
  </si>
  <si>
    <t>Egyéb kapott (járó) kamatok és kamatjellegű bevételek(B4082)</t>
  </si>
  <si>
    <t>Egyéb működési bevételek  (B411)</t>
  </si>
  <si>
    <t>Működési bevételek összesen (B4)</t>
  </si>
  <si>
    <t>Eredeti ei.</t>
  </si>
  <si>
    <t>Módosított ei.</t>
  </si>
  <si>
    <t>Ft</t>
  </si>
  <si>
    <t>Előző év költségvetési maradványának igénybevétele (B8131)</t>
  </si>
  <si>
    <t>Központi, irányítószervi támogatás B816</t>
  </si>
  <si>
    <t>Költségvetési bevételek összesen(B1-B7)</t>
  </si>
  <si>
    <t>Finanszírozási bevételek összesen (B8)</t>
  </si>
  <si>
    <t>Kötelező feladatok</t>
  </si>
  <si>
    <t>Önként vállalt feladatok</t>
  </si>
  <si>
    <t>Dologi kiadás</t>
  </si>
  <si>
    <t>Munkaad.  terhelő járulékok</t>
  </si>
  <si>
    <t>Személyi juttatás</t>
  </si>
  <si>
    <t>∑</t>
  </si>
  <si>
    <t>K</t>
  </si>
  <si>
    <t>Létszám fő</t>
  </si>
  <si>
    <t>Alcim</t>
  </si>
  <si>
    <t>Cím</t>
  </si>
  <si>
    <t>Sor-szám</t>
  </si>
  <si>
    <t>Óvodai nevelés, ellátás</t>
  </si>
  <si>
    <t>Gyermekek bölcsődei ellátása</t>
  </si>
  <si>
    <t>Gyermekétkeztetés</t>
  </si>
  <si>
    <t>Munkahelyi étkeztetés</t>
  </si>
  <si>
    <t>Működési kiadások</t>
  </si>
  <si>
    <t>Felhalmozási kiadások</t>
  </si>
  <si>
    <t>Kiadások mindösszesen:</t>
  </si>
  <si>
    <t>Máshová nem sorolt gazdasági ügyek</t>
  </si>
  <si>
    <t>Személyi juttatás összesen</t>
  </si>
  <si>
    <t>Munkaadót terhelő  terhelő járulékok összesen</t>
  </si>
  <si>
    <t>Dologi kiadások összesen</t>
  </si>
  <si>
    <t>2019. évi mód.ei.</t>
  </si>
  <si>
    <t>Kötelező feladatok ei.</t>
  </si>
  <si>
    <t>Állami  feladatok ei.</t>
  </si>
  <si>
    <t>Önként vállalt feladat ei.</t>
  </si>
  <si>
    <t>2/1.a. melléklet      Ft</t>
  </si>
  <si>
    <t xml:space="preserve">2.1. melléklet </t>
  </si>
  <si>
    <t>MESEVIRÁG ÓVODA ÉS BÖLCSŐDE 2019. ÉVI KÖLTSÉGVETÉSE</t>
  </si>
  <si>
    <t>1 melléklet</t>
  </si>
  <si>
    <t>Munkaadót terhelő jár.és szoc. hozz. adó</t>
  </si>
  <si>
    <t>Egyéb felhalm. célú kiadások ( tartalék)</t>
  </si>
  <si>
    <t>KÖLTSÉGVETÉSI KIADÁSOK ÖSSZ:</t>
  </si>
  <si>
    <t>Egyéb működési célú kiadások (tartalék)</t>
  </si>
  <si>
    <t xml:space="preserve">MESEVIRÁG ÓVODA ÉS BÖLCSŐDE 2019.évi Költségvetési kiadások </t>
  </si>
  <si>
    <t xml:space="preserve">                                                                                     2019.évi  kiadások kormányzati funkciónként                                                                   forint</t>
  </si>
  <si>
    <t xml:space="preserve">MESEVIRÁG ÓVODA ÉS BÖLCSŐDE 2019.évi költségvetési bevételei </t>
  </si>
  <si>
    <t xml:space="preserve">Módosításból </t>
  </si>
  <si>
    <t xml:space="preserve">MESEVIRÁG ÓVODA ÉS BÖLCSŐDE  2019.évi finanszírozási bevételei 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</si>
  <si>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</si>
  <si>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</si>
  <si>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</si>
  <si>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</si>
  <si>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</si>
  <si>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</si>
  <si>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</si>
  <si>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</si>
  <si>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</si>
  <si>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</si>
  <si>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</si>
  <si>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</si>
  <si>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</si>
  <si>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</si>
  <si>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L</t>
  </si>
  <si>
    <t>M</t>
  </si>
  <si>
    <t>N</t>
  </si>
  <si>
    <t>O</t>
  </si>
  <si>
    <t>Nyitó pénzkészlet</t>
  </si>
  <si>
    <t>közhatalmi bevételek</t>
  </si>
  <si>
    <t>felhalmozási célú támogatás</t>
  </si>
  <si>
    <t>felhalmozási célra átvett pénz</t>
  </si>
  <si>
    <t>Finanszirozási bevételek</t>
  </si>
  <si>
    <t xml:space="preserve">Bevételek összesen </t>
  </si>
  <si>
    <t>személyi juttatások</t>
  </si>
  <si>
    <t>munkaadókat terhelő járulékok</t>
  </si>
  <si>
    <t>dologi kiadások</t>
  </si>
  <si>
    <t>Egyéb működési célú kiadás</t>
  </si>
  <si>
    <t xml:space="preserve"> beruházás kiadása</t>
  </si>
  <si>
    <t>Felújítás</t>
  </si>
  <si>
    <t>Felhalm. Célú pe. átadás</t>
  </si>
  <si>
    <t>Tartalék</t>
  </si>
  <si>
    <t xml:space="preserve">Kiadás összesen </t>
  </si>
  <si>
    <t>Záró pénzkészlet</t>
  </si>
  <si>
    <t>2019. évi költségvetése</t>
  </si>
  <si>
    <t xml:space="preserve">                                                                                             MESEVIRÁG ÓVODA ÉS BÖLCSŐDE      2019. évi előirányzat felhasználási ütemterve                forintban                                                      </t>
  </si>
  <si>
    <t>Finanszírozási kiadás</t>
  </si>
  <si>
    <t>Egyéb Műk. célú tám.ÁH-on belül</t>
  </si>
  <si>
    <t>2019.évi költségvetése</t>
  </si>
  <si>
    <t>2/2.melléklet</t>
  </si>
  <si>
    <t xml:space="preserve"> MESEVIRÁG ÓVODA ÉS BÖLCSŐDE</t>
  </si>
  <si>
    <t>3.melléklet</t>
  </si>
  <si>
    <t>Bevételi jogcímek</t>
  </si>
  <si>
    <t>2019. évi előirányzat</t>
  </si>
  <si>
    <t>2020. évi előirányzat</t>
  </si>
  <si>
    <t>2021. évi előirányzat</t>
  </si>
  <si>
    <t>2022. évi előirányzat</t>
  </si>
  <si>
    <t>B1</t>
  </si>
  <si>
    <t>I/1. Önkormányzat működési támogatásai</t>
  </si>
  <si>
    <t>B11</t>
  </si>
  <si>
    <t>B16</t>
  </si>
  <si>
    <t>III. Közhatalmi bevételek</t>
  </si>
  <si>
    <t>B3</t>
  </si>
  <si>
    <t>Vagyoni típusú adók</t>
  </si>
  <si>
    <t>B34</t>
  </si>
  <si>
    <t>Ebből: - Építményadó</t>
  </si>
  <si>
    <t xml:space="preserve"> - Magánszemélyek kommunális adója</t>
  </si>
  <si>
    <t>Értékesítési és forgalmi adó (iparűzési adó)</t>
  </si>
  <si>
    <t>B351</t>
  </si>
  <si>
    <t>Gépjárműdó</t>
  </si>
  <si>
    <t>B354</t>
  </si>
  <si>
    <t>Talajterhelési dij</t>
  </si>
  <si>
    <t>B36</t>
  </si>
  <si>
    <t>Egyéb közhatalmi bevételek</t>
  </si>
  <si>
    <t>IV. Működési  bevételek</t>
  </si>
  <si>
    <t>V. Felhalmozási bevételek</t>
  </si>
  <si>
    <t>VI. Működési célú átvett pénzeszközök (áh-on kívűlről)</t>
  </si>
  <si>
    <t>B6</t>
  </si>
  <si>
    <t>VII. Felhalmozási célú átvett pénzeszk. (áh-on kívűlről)</t>
  </si>
  <si>
    <t>B7</t>
  </si>
  <si>
    <t>KÖLTSÉGVETÉSI BEVÉTELEK ÖSSZESEN:</t>
  </si>
  <si>
    <t>B1-B7</t>
  </si>
  <si>
    <t>18.</t>
  </si>
  <si>
    <t>VIII. Finanszírozási bevételek</t>
  </si>
  <si>
    <t>BEVÉTELEK ÖSSZESEN:</t>
  </si>
  <si>
    <t>B1-B8</t>
  </si>
  <si>
    <t>Munkaadókat terhelő járulékok és szoc. hozz. adó</t>
  </si>
  <si>
    <t>Egyéb működési célú kiadások ( tartaték)</t>
  </si>
  <si>
    <t>Egyéb felhalmozási célú kiadások ( tartalék)</t>
  </si>
  <si>
    <t>KÖLTSÉGVETÉSI KIADÁSOK ÖSSZESEN:</t>
  </si>
  <si>
    <t>I/6. Egyéb működési célú támog.áh-on belülről</t>
  </si>
  <si>
    <t>I. Működési célú támogatások államh.belülről</t>
  </si>
  <si>
    <t>II. Felhalmozási célú támog.áh-on belülről</t>
  </si>
  <si>
    <t>MESEVIRÁG ÓVODA ÉS BÖLCSŐDE</t>
  </si>
  <si>
    <t>Áht.29/A.§. szerinti tervszámai</t>
  </si>
  <si>
    <t>4.melléklet</t>
  </si>
  <si>
    <t xml:space="preserve">                                                                                                                   MESEVIRÁG ÓVODA ÉS BÖLCSŐDE                                                                  2.1.b.melléklet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</si>
</sst>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230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3" fontId="2" fillId="0" borderId="7" xfId="0" applyNumberFormat="1" applyFont="1" applyBorder="1"/>
    <xf numFmtId="0" fontId="2" fillId="0" borderId="21" xfId="0" applyFont="1" applyBorder="1" applyAlignment="1">
      <alignment horizontal="left" vertical="center" indent="1"/>
    </xf>
    <xf numFmtId="0" fontId="2" fillId="0" borderId="21" xfId="0" applyFont="1" applyBorder="1"/>
    <xf numFmtId="0" fontId="2" fillId="0" borderId="21" xfId="0" applyFont="1" applyBorder="1" applyAlignment="1">
      <alignment vertical="center"/>
    </xf>
    <xf numFmtId="0" fontId="2" fillId="0" borderId="24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indent="1"/>
    </xf>
    <xf numFmtId="0" fontId="7" fillId="0" borderId="0" xfId="1" applyAlignment="1">
      <alignment horizontal="right" vertical="top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3" fontId="2" fillId="0" borderId="11" xfId="0" applyNumberFormat="1" applyFont="1" applyBorder="1"/>
    <xf numFmtId="3" fontId="2" fillId="0" borderId="15" xfId="0" applyNumberFormat="1" applyFont="1" applyBorder="1"/>
    <xf numFmtId="3" fontId="2" fillId="0" borderId="18" xfId="0" applyNumberFormat="1" applyFont="1" applyBorder="1"/>
    <xf numFmtId="3" fontId="2" fillId="0" borderId="20" xfId="0" applyNumberFormat="1" applyFont="1" applyBorder="1"/>
    <xf numFmtId="16" fontId="2" fillId="0" borderId="1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3" fontId="8" fillId="0" borderId="11" xfId="0" applyNumberFormat="1" applyFont="1" applyBorder="1"/>
    <xf numFmtId="3" fontId="8" fillId="0" borderId="12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3" fontId="8" fillId="0" borderId="15" xfId="0" applyNumberFormat="1" applyFont="1" applyBorder="1"/>
    <xf numFmtId="3" fontId="8" fillId="0" borderId="1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" fontId="8" fillId="0" borderId="7" xfId="0" applyNumberFormat="1" applyFont="1" applyBorder="1"/>
    <xf numFmtId="0" fontId="8" fillId="0" borderId="1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left" vertical="center" indent="1"/>
    </xf>
    <xf numFmtId="3" fontId="8" fillId="0" borderId="8" xfId="0" applyNumberFormat="1" applyFont="1" applyBorder="1"/>
    <xf numFmtId="0" fontId="8" fillId="0" borderId="5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164" fontId="2" fillId="0" borderId="11" xfId="0" applyNumberFormat="1" applyFont="1" applyBorder="1"/>
    <xf numFmtId="0" fontId="8" fillId="0" borderId="15" xfId="0" applyFont="1" applyBorder="1" applyAlignment="1">
      <alignment horizontal="left" vertical="center" indent="1"/>
    </xf>
    <xf numFmtId="164" fontId="2" fillId="0" borderId="15" xfId="0" applyNumberFormat="1" applyFont="1" applyBorder="1"/>
    <xf numFmtId="0" fontId="8" fillId="0" borderId="7" xfId="0" applyFont="1" applyBorder="1" applyAlignment="1">
      <alignment horizontal="left" vertical="center" indent="1"/>
    </xf>
    <xf numFmtId="164" fontId="8" fillId="0" borderId="7" xfId="0" applyNumberFormat="1" applyFont="1" applyBorder="1"/>
    <xf numFmtId="0" fontId="8" fillId="0" borderId="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horizontal="left" vertical="center" indent="1"/>
    </xf>
    <xf numFmtId="164" fontId="8" fillId="0" borderId="24" xfId="0" applyNumberFormat="1" applyFont="1" applyBorder="1"/>
    <xf numFmtId="0" fontId="8" fillId="0" borderId="24" xfId="0" applyFont="1" applyBorder="1" applyAlignment="1">
      <alignment vertical="center"/>
    </xf>
    <xf numFmtId="3" fontId="8" fillId="0" borderId="25" xfId="0" applyNumberFormat="1" applyFont="1" applyBorder="1"/>
    <xf numFmtId="0" fontId="8" fillId="0" borderId="26" xfId="0" applyFont="1" applyBorder="1" applyAlignment="1">
      <alignment vertical="center"/>
    </xf>
    <xf numFmtId="0" fontId="8" fillId="0" borderId="26" xfId="0" applyFont="1" applyBorder="1" applyAlignment="1">
      <alignment horizontal="left" vertical="center" indent="1"/>
    </xf>
    <xf numFmtId="164" fontId="8" fillId="0" borderId="20" xfId="0" applyNumberFormat="1" applyFont="1" applyBorder="1"/>
    <xf numFmtId="3" fontId="8" fillId="0" borderId="2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2" fillId="0" borderId="28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left" vertical="top" wrapText="1"/>
    </xf>
    <xf numFmtId="3" fontId="12" fillId="0" borderId="28" xfId="0" applyNumberFormat="1" applyFont="1" applyBorder="1" applyAlignment="1">
      <alignment horizontal="right" vertical="top" wrapText="1"/>
    </xf>
    <xf numFmtId="0" fontId="13" fillId="0" borderId="28" xfId="0" applyFont="1" applyBorder="1" applyAlignment="1">
      <alignment horizontal="left" vertical="top" wrapText="1"/>
    </xf>
    <xf numFmtId="3" fontId="13" fillId="0" borderId="28" xfId="0" applyNumberFormat="1" applyFont="1" applyBorder="1" applyAlignment="1">
      <alignment horizontal="right" vertical="top" wrapText="1"/>
    </xf>
    <xf numFmtId="0" fontId="13" fillId="0" borderId="28" xfId="0" applyFont="1" applyBorder="1" applyAlignment="1">
      <alignment horizontal="center" vertical="top" wrapText="1"/>
    </xf>
    <xf numFmtId="0" fontId="11" fillId="2" borderId="2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0" fillId="0" borderId="28" xfId="0" applyFont="1" applyBorder="1" applyAlignment="1">
      <alignment horizontal="center"/>
    </xf>
    <xf numFmtId="0" fontId="12" fillId="0" borderId="27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left" vertical="top" wrapText="1"/>
    </xf>
    <xf numFmtId="3" fontId="12" fillId="0" borderId="27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/>
    </xf>
    <xf numFmtId="0" fontId="10" fillId="0" borderId="37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0" fillId="0" borderId="38" xfId="0" applyFont="1" applyBorder="1" applyAlignment="1">
      <alignment horizontal="center" wrapText="1"/>
    </xf>
    <xf numFmtId="0" fontId="15" fillId="0" borderId="28" xfId="0" applyFont="1" applyBorder="1" applyAlignment="1">
      <alignment vertical="top"/>
    </xf>
    <xf numFmtId="0" fontId="16" fillId="0" borderId="28" xfId="0" applyFont="1" applyBorder="1" applyAlignment="1">
      <alignment vertical="top"/>
    </xf>
    <xf numFmtId="3" fontId="16" fillId="0" borderId="28" xfId="0" applyNumberFormat="1" applyFont="1" applyBorder="1" applyAlignment="1">
      <alignment vertical="top"/>
    </xf>
    <xf numFmtId="3" fontId="12" fillId="0" borderId="28" xfId="0" applyNumberFormat="1" applyFont="1" applyFill="1" applyBorder="1" applyAlignment="1">
      <alignment horizontal="right" vertical="top" wrapText="1"/>
    </xf>
    <xf numFmtId="3" fontId="16" fillId="0" borderId="28" xfId="0" applyNumberFormat="1" applyFont="1" applyBorder="1" applyAlignment="1">
      <alignment horizontal="right" vertical="top"/>
    </xf>
    <xf numFmtId="0" fontId="16" fillId="0" borderId="28" xfId="0" applyFont="1" applyBorder="1" applyAlignment="1">
      <alignment horizontal="right" vertical="top"/>
    </xf>
    <xf numFmtId="0" fontId="1" fillId="0" borderId="28" xfId="0" applyFont="1" applyBorder="1" applyAlignment="1">
      <alignment horizontal="center"/>
    </xf>
    <xf numFmtId="3" fontId="17" fillId="0" borderId="28" xfId="0" applyNumberFormat="1" applyFont="1" applyBorder="1"/>
    <xf numFmtId="0" fontId="17" fillId="0" borderId="28" xfId="0" applyFont="1" applyBorder="1" applyAlignment="1">
      <alignment horizontal="left"/>
    </xf>
    <xf numFmtId="0" fontId="17" fillId="0" borderId="28" xfId="0" applyFont="1" applyBorder="1" applyAlignment="1">
      <alignment horizontal="left" wrapText="1"/>
    </xf>
    <xf numFmtId="3" fontId="20" fillId="0" borderId="28" xfId="0" applyNumberFormat="1" applyFont="1" applyBorder="1"/>
    <xf numFmtId="0" fontId="19" fillId="0" borderId="28" xfId="0" applyFont="1" applyBorder="1" applyAlignment="1">
      <alignment horizontal="left" wrapText="1"/>
    </xf>
    <xf numFmtId="0" fontId="18" fillId="0" borderId="28" xfId="0" applyFont="1" applyBorder="1" applyAlignment="1">
      <alignment horizontal="right" vertical="center"/>
    </xf>
    <xf numFmtId="0" fontId="19" fillId="0" borderId="28" xfId="0" applyFont="1" applyBorder="1" applyAlignment="1">
      <alignment wrapText="1"/>
    </xf>
    <xf numFmtId="3" fontId="17" fillId="0" borderId="40" xfId="0" applyNumberFormat="1" applyFont="1" applyBorder="1"/>
    <xf numFmtId="3" fontId="17" fillId="0" borderId="28" xfId="0" applyNumberFormat="1" applyFont="1" applyBorder="1" applyAlignment="1">
      <alignment horizontal="right"/>
    </xf>
    <xf numFmtId="3" fontId="18" fillId="0" borderId="40" xfId="0" applyNumberFormat="1" applyFont="1" applyBorder="1" applyAlignment="1">
      <alignment horizontal="right" vertical="center"/>
    </xf>
    <xf numFmtId="0" fontId="18" fillId="0" borderId="28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8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textRotation="90" wrapText="1"/>
    </xf>
    <xf numFmtId="0" fontId="22" fillId="0" borderId="28" xfId="0" applyFont="1" applyBorder="1" applyAlignment="1">
      <alignment horizontal="left" wrapText="1"/>
    </xf>
    <xf numFmtId="0" fontId="23" fillId="0" borderId="28" xfId="0" applyFont="1" applyBorder="1" applyAlignment="1">
      <alignment horizontal="center"/>
    </xf>
    <xf numFmtId="0" fontId="22" fillId="0" borderId="28" xfId="0" applyFont="1" applyBorder="1" applyAlignment="1">
      <alignment horizontal="left"/>
    </xf>
    <xf numFmtId="0" fontId="10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4" fillId="0" borderId="28" xfId="0" applyFont="1" applyBorder="1" applyAlignment="1">
      <alignment horizontal="left" wrapText="1"/>
    </xf>
    <xf numFmtId="0" fontId="4" fillId="0" borderId="28" xfId="0" applyFont="1" applyBorder="1" applyAlignment="1">
      <alignment horizontal="left"/>
    </xf>
    <xf numFmtId="0" fontId="25" fillId="0" borderId="28" xfId="0" applyFont="1" applyBorder="1" applyAlignment="1">
      <alignment horizontal="left" wrapText="1"/>
    </xf>
    <xf numFmtId="0" fontId="26" fillId="0" borderId="28" xfId="0" applyFont="1" applyBorder="1" applyAlignment="1">
      <alignment wrapText="1"/>
    </xf>
    <xf numFmtId="0" fontId="27" fillId="0" borderId="28" xfId="0" applyFont="1" applyBorder="1" applyAlignment="1">
      <alignment horizontal="left"/>
    </xf>
    <xf numFmtId="0" fontId="1" fillId="0" borderId="0" xfId="0" applyFont="1"/>
    <xf numFmtId="0" fontId="2" fillId="0" borderId="20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42" xfId="0" applyNumberFormat="1" applyFont="1" applyBorder="1" applyAlignment="1">
      <alignment vertical="center"/>
    </xf>
    <xf numFmtId="3" fontId="15" fillId="0" borderId="28" xfId="0" applyNumberFormat="1" applyFont="1" applyBorder="1" applyAlignment="1">
      <alignment vertical="top"/>
    </xf>
    <xf numFmtId="0" fontId="2" fillId="0" borderId="22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wrapText="1"/>
    </xf>
    <xf numFmtId="0" fontId="29" fillId="0" borderId="28" xfId="0" applyFont="1" applyBorder="1" applyAlignment="1">
      <alignment horizontal="center"/>
    </xf>
    <xf numFmtId="3" fontId="29" fillId="0" borderId="28" xfId="0" applyNumberFormat="1" applyFont="1" applyBorder="1" applyAlignment="1">
      <alignment horizontal="right"/>
    </xf>
    <xf numFmtId="3" fontId="29" fillId="0" borderId="28" xfId="0" applyNumberFormat="1" applyFont="1" applyBorder="1"/>
    <xf numFmtId="0" fontId="29" fillId="0" borderId="28" xfId="0" applyFont="1" applyBorder="1"/>
    <xf numFmtId="0" fontId="17" fillId="0" borderId="28" xfId="0" applyFont="1" applyBorder="1"/>
    <xf numFmtId="3" fontId="29" fillId="0" borderId="40" xfId="0" applyNumberFormat="1" applyFont="1" applyBorder="1"/>
    <xf numFmtId="0" fontId="0" fillId="0" borderId="28" xfId="0" applyBorder="1"/>
    <xf numFmtId="0" fontId="1" fillId="0" borderId="0" xfId="0" applyFont="1" applyAlignment="1">
      <alignment horizontal="center" vertical="center"/>
    </xf>
    <xf numFmtId="0" fontId="0" fillId="0" borderId="0" xfId="0" applyAlignment="1"/>
    <xf numFmtId="3" fontId="30" fillId="0" borderId="7" xfId="0" applyNumberFormat="1" applyFont="1" applyBorder="1"/>
    <xf numFmtId="0" fontId="30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left" vertical="center" indent="1"/>
    </xf>
    <xf numFmtId="0" fontId="30" fillId="0" borderId="7" xfId="0" applyFont="1" applyBorder="1" applyAlignment="1">
      <alignment horizontal="center" vertical="center"/>
    </xf>
    <xf numFmtId="3" fontId="30" fillId="0" borderId="8" xfId="0" applyNumberFormat="1" applyFont="1" applyBorder="1"/>
    <xf numFmtId="0" fontId="30" fillId="0" borderId="11" xfId="0" applyFont="1" applyBorder="1" applyAlignment="1">
      <alignment horizontal="left" vertical="center" indent="1"/>
    </xf>
    <xf numFmtId="0" fontId="30" fillId="0" borderId="15" xfId="0" applyFont="1" applyBorder="1" applyAlignment="1">
      <alignment horizontal="left" vertical="center" indent="1"/>
    </xf>
    <xf numFmtId="0" fontId="30" fillId="0" borderId="15" xfId="0" applyFont="1" applyBorder="1" applyAlignment="1">
      <alignment horizontal="left" vertical="center" indent="4"/>
    </xf>
    <xf numFmtId="0" fontId="30" fillId="0" borderId="18" xfId="0" applyFont="1" applyBorder="1" applyAlignment="1">
      <alignment horizontal="left" vertical="center" indent="1"/>
    </xf>
    <xf numFmtId="0" fontId="31" fillId="0" borderId="7" xfId="0" applyFont="1" applyBorder="1" applyAlignment="1">
      <alignment horizontal="left" vertical="center" indent="1"/>
    </xf>
    <xf numFmtId="0" fontId="30" fillId="0" borderId="24" xfId="0" applyFont="1" applyBorder="1" applyAlignment="1">
      <alignment horizontal="left" vertical="center" indent="1"/>
    </xf>
    <xf numFmtId="3" fontId="30" fillId="0" borderId="24" xfId="0" applyNumberFormat="1" applyFont="1" applyBorder="1"/>
    <xf numFmtId="0" fontId="17" fillId="0" borderId="0" xfId="0" applyFont="1" applyAlignme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/>
    <xf numFmtId="0" fontId="30" fillId="0" borderId="8" xfId="0" applyFont="1" applyBorder="1" applyAlignment="1">
      <alignment horizontal="center" vertical="center"/>
    </xf>
    <xf numFmtId="0" fontId="33" fillId="0" borderId="0" xfId="1" applyFont="1" applyAlignment="1">
      <alignment horizontal="right" vertical="top"/>
    </xf>
    <xf numFmtId="0" fontId="30" fillId="0" borderId="1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/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/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/>
    <xf numFmtId="0" fontId="30" fillId="0" borderId="7" xfId="0" applyFont="1" applyBorder="1"/>
    <xf numFmtId="0" fontId="30" fillId="0" borderId="29" xfId="0" applyFont="1" applyBorder="1" applyAlignment="1">
      <alignment horizontal="center" vertical="center"/>
    </xf>
    <xf numFmtId="0" fontId="30" fillId="0" borderId="45" xfId="0" applyFont="1" applyBorder="1"/>
    <xf numFmtId="0" fontId="30" fillId="0" borderId="2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4" fillId="2" borderId="44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4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44" xfId="0" applyFont="1" applyBorder="1" applyAlignment="1">
      <alignment horizont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3" fontId="30" fillId="0" borderId="11" xfId="0" applyNumberFormat="1" applyFont="1" applyBorder="1"/>
    <xf numFmtId="3" fontId="30" fillId="0" borderId="15" xfId="0" applyNumberFormat="1" applyFont="1" applyBorder="1"/>
    <xf numFmtId="0" fontId="2" fillId="0" borderId="46" xfId="0" applyFont="1" applyBorder="1" applyAlignment="1">
      <alignment horizontal="center" vertical="center"/>
    </xf>
    <xf numFmtId="3" fontId="8" fillId="0" borderId="47" xfId="0" applyNumberFormat="1" applyFont="1" applyBorder="1" applyAlignment="1">
      <alignment vertical="center"/>
    </xf>
    <xf numFmtId="3" fontId="8" fillId="0" borderId="48" xfId="0" applyNumberFormat="1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3" fontId="8" fillId="0" borderId="22" xfId="0" applyNumberFormat="1" applyFont="1" applyBorder="1"/>
    <xf numFmtId="0" fontId="8" fillId="0" borderId="22" xfId="0" applyFont="1" applyBorder="1" applyAlignment="1">
      <alignment vertical="center"/>
    </xf>
    <xf numFmtId="3" fontId="8" fillId="0" borderId="49" xfId="0" applyNumberFormat="1" applyFont="1" applyBorder="1"/>
  </cellXfs>
  <cellStyles count="2">
    <cellStyle name="Normál" xfId="0" builtinId="0"/>
    <cellStyle name="Normál 2" xfId="1" xr:uid="{18F0E22C-96B7-4CB6-A789-11525D6A6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4268-6CA7-4407-897B-9E6FF48FC615}">
  <dimension ref="A1:I24"/>
  <sheetViews>
    <sheetView workbookViewId="0">
      <selection activeCell="E6" sqref="E6"/>
    </sheetView>
  </sheetViews>
  <sheetFormatPr defaultRowHeight="14.4" x14ac:dyDescent="0.3"/>
  <cols>
    <col min="1" max="1" width="5.109375" customWidth="1"/>
    <col min="2" max="2" width="30.5546875" customWidth="1"/>
    <col min="3" max="3" width="6.21875" customWidth="1"/>
    <col min="4" max="4" width="13.33203125" customWidth="1"/>
    <col min="5" max="5" width="13.88671875" customWidth="1"/>
    <col min="6" max="6" width="28.44140625" customWidth="1"/>
    <col min="7" max="7" width="7" customWidth="1"/>
    <col min="8" max="9" width="13.21875" customWidth="1"/>
  </cols>
  <sheetData>
    <row r="1" spans="1:9" x14ac:dyDescent="0.3">
      <c r="A1" s="186" t="s">
        <v>184</v>
      </c>
      <c r="B1" s="186"/>
      <c r="C1" s="186"/>
      <c r="D1" s="186"/>
      <c r="E1" s="186"/>
      <c r="F1" s="186"/>
      <c r="G1" s="186"/>
      <c r="H1" s="186"/>
      <c r="I1" s="186"/>
    </row>
    <row r="2" spans="1:9" x14ac:dyDescent="0.3">
      <c r="A2" s="186" t="s">
        <v>60</v>
      </c>
      <c r="B2" s="186"/>
      <c r="C2" s="186"/>
      <c r="D2" s="186"/>
      <c r="E2" s="186"/>
      <c r="F2" s="186"/>
      <c r="G2" s="186"/>
      <c r="H2" s="186"/>
      <c r="I2" s="186"/>
    </row>
    <row r="3" spans="1:9" x14ac:dyDescent="0.3">
      <c r="A3" s="1"/>
      <c r="B3" s="1"/>
      <c r="C3" s="1"/>
      <c r="D3" s="1"/>
      <c r="E3" s="1"/>
      <c r="F3" s="1"/>
      <c r="G3" s="1"/>
      <c r="H3" s="1"/>
      <c r="I3" s="127" t="s">
        <v>185</v>
      </c>
    </row>
    <row r="4" spans="1:9" ht="15" thickBot="1" x14ac:dyDescent="0.35">
      <c r="A4" s="191" t="s">
        <v>82</v>
      </c>
      <c r="B4" s="191"/>
      <c r="C4" s="191"/>
      <c r="D4" s="191"/>
      <c r="E4" s="191"/>
      <c r="F4" s="191"/>
      <c r="G4" s="191"/>
      <c r="H4" s="191"/>
      <c r="I4" s="191"/>
    </row>
    <row r="5" spans="1:9" ht="15.6" thickTop="1" thickBot="1" x14ac:dyDescent="0.35">
      <c r="A5" s="192" t="s">
        <v>0</v>
      </c>
      <c r="B5" s="194" t="s">
        <v>1</v>
      </c>
      <c r="C5" s="195"/>
      <c r="D5" s="195"/>
      <c r="E5" s="195"/>
      <c r="F5" s="196" t="s">
        <v>2</v>
      </c>
      <c r="G5" s="196"/>
      <c r="H5" s="197"/>
      <c r="I5" s="223"/>
    </row>
    <row r="6" spans="1:9" ht="28.2" thickBot="1" x14ac:dyDescent="0.35">
      <c r="A6" s="193"/>
      <c r="B6" s="2" t="s">
        <v>3</v>
      </c>
      <c r="C6" s="3" t="s">
        <v>4</v>
      </c>
      <c r="D6" s="3" t="s">
        <v>83</v>
      </c>
      <c r="E6" s="3" t="s">
        <v>84</v>
      </c>
      <c r="F6" s="4" t="s">
        <v>3</v>
      </c>
      <c r="G6" s="3" t="s">
        <v>4</v>
      </c>
      <c r="H6" s="39" t="s">
        <v>83</v>
      </c>
      <c r="I6" s="3" t="s">
        <v>84</v>
      </c>
    </row>
    <row r="7" spans="1:9" ht="15" thickBot="1" x14ac:dyDescent="0.35">
      <c r="A7" s="37" t="s">
        <v>5</v>
      </c>
      <c r="B7" s="2" t="s">
        <v>6</v>
      </c>
      <c r="C7" s="4" t="s">
        <v>7</v>
      </c>
      <c r="D7" s="4"/>
      <c r="E7" s="4"/>
      <c r="F7" s="4" t="s">
        <v>9</v>
      </c>
      <c r="G7" s="4" t="s">
        <v>10</v>
      </c>
      <c r="H7" s="142"/>
      <c r="I7" s="4"/>
    </row>
    <row r="8" spans="1:9" x14ac:dyDescent="0.3">
      <c r="A8" s="6" t="s">
        <v>12</v>
      </c>
      <c r="B8" s="40" t="s">
        <v>18</v>
      </c>
      <c r="C8" s="41" t="s">
        <v>19</v>
      </c>
      <c r="D8" s="42">
        <v>15445000</v>
      </c>
      <c r="E8" s="42">
        <v>19657545</v>
      </c>
      <c r="F8" s="41" t="s">
        <v>13</v>
      </c>
      <c r="G8" s="7" t="s">
        <v>14</v>
      </c>
      <c r="H8" s="224">
        <v>34930000</v>
      </c>
      <c r="I8" s="43">
        <v>39066000</v>
      </c>
    </row>
    <row r="9" spans="1:9" x14ac:dyDescent="0.3">
      <c r="A9" s="8" t="s">
        <v>15</v>
      </c>
      <c r="B9" s="44"/>
      <c r="C9" s="45"/>
      <c r="D9" s="46">
        <v>0</v>
      </c>
      <c r="E9" s="46">
        <v>0</v>
      </c>
      <c r="F9" s="45" t="s">
        <v>85</v>
      </c>
      <c r="G9" s="9" t="s">
        <v>16</v>
      </c>
      <c r="H9" s="225">
        <v>6530000</v>
      </c>
      <c r="I9" s="47">
        <v>7482000</v>
      </c>
    </row>
    <row r="10" spans="1:9" ht="15" thickBot="1" x14ac:dyDescent="0.35">
      <c r="A10" s="8" t="s">
        <v>17</v>
      </c>
      <c r="B10" s="44"/>
      <c r="C10" s="45"/>
      <c r="D10" s="46">
        <v>0</v>
      </c>
      <c r="E10" s="46">
        <v>0</v>
      </c>
      <c r="F10" s="45" t="s">
        <v>20</v>
      </c>
      <c r="G10" s="9" t="s">
        <v>21</v>
      </c>
      <c r="H10" s="225">
        <v>24725000</v>
      </c>
      <c r="I10" s="47">
        <v>27296364</v>
      </c>
    </row>
    <row r="11" spans="1:9" ht="15" thickBot="1" x14ac:dyDescent="0.35">
      <c r="A11" s="37" t="s">
        <v>29</v>
      </c>
      <c r="B11" s="48" t="s">
        <v>86</v>
      </c>
      <c r="C11" s="49"/>
      <c r="D11" s="50">
        <f>SUM(D8:D10)</f>
        <v>15445000</v>
      </c>
      <c r="E11" s="50">
        <f>SUM(E8:E10)</f>
        <v>19657545</v>
      </c>
      <c r="F11" s="49" t="s">
        <v>87</v>
      </c>
      <c r="G11" s="11"/>
      <c r="H11" s="225">
        <f>SUM(H8:H10)</f>
        <v>66185000</v>
      </c>
      <c r="I11" s="47">
        <f>SUM(I8:I10)</f>
        <v>73844364</v>
      </c>
    </row>
    <row r="12" spans="1:9" ht="15" thickBot="1" x14ac:dyDescent="0.35">
      <c r="A12" s="6" t="s">
        <v>30</v>
      </c>
      <c r="B12" s="40" t="s">
        <v>88</v>
      </c>
      <c r="C12" s="41" t="s">
        <v>31</v>
      </c>
      <c r="D12" s="42">
        <v>0</v>
      </c>
      <c r="E12" s="42">
        <v>771455</v>
      </c>
      <c r="F12" s="41"/>
      <c r="G12" s="7"/>
      <c r="H12" s="226">
        <v>0</v>
      </c>
      <c r="I12" s="51">
        <v>0</v>
      </c>
    </row>
    <row r="13" spans="1:9" ht="16.2" thickBot="1" x14ac:dyDescent="0.35">
      <c r="A13" s="8" t="s">
        <v>33</v>
      </c>
      <c r="B13" s="52" t="s">
        <v>34</v>
      </c>
      <c r="C13" s="53" t="s">
        <v>35</v>
      </c>
      <c r="D13" s="50">
        <v>53407000</v>
      </c>
      <c r="E13" s="50">
        <v>57323000</v>
      </c>
      <c r="F13" s="54"/>
      <c r="G13" s="12"/>
      <c r="H13" s="227">
        <v>0</v>
      </c>
      <c r="I13" s="50">
        <v>0</v>
      </c>
    </row>
    <row r="14" spans="1:9" ht="15" thickBot="1" x14ac:dyDescent="0.35">
      <c r="A14" s="37" t="s">
        <v>36</v>
      </c>
      <c r="B14" s="48" t="s">
        <v>89</v>
      </c>
      <c r="C14" s="49" t="s">
        <v>90</v>
      </c>
      <c r="D14" s="50">
        <f>SUM(D12:D13)</f>
        <v>53407000</v>
      </c>
      <c r="E14" s="50">
        <f>SUM(E12:E13)</f>
        <v>58094455</v>
      </c>
      <c r="F14" s="49" t="s">
        <v>91</v>
      </c>
      <c r="G14" s="11"/>
      <c r="H14" s="227">
        <f>SUM(H12:H13)</f>
        <v>0</v>
      </c>
      <c r="I14" s="55">
        <f>SUM(I12:I13)</f>
        <v>0</v>
      </c>
    </row>
    <row r="15" spans="1:9" ht="15" thickBot="1" x14ac:dyDescent="0.35">
      <c r="A15" s="37" t="s">
        <v>37</v>
      </c>
      <c r="B15" s="48" t="s">
        <v>92</v>
      </c>
      <c r="C15" s="49"/>
      <c r="D15" s="50">
        <f>SUM(D11+D14)</f>
        <v>68852000</v>
      </c>
      <c r="E15" s="50">
        <f>SUM(E11+E14)</f>
        <v>77752000</v>
      </c>
      <c r="F15" s="49" t="s">
        <v>93</v>
      </c>
      <c r="G15" s="11"/>
      <c r="H15" s="227">
        <f>SUM(H11+H14)</f>
        <v>66185000</v>
      </c>
      <c r="I15" s="55">
        <f>SUM(I11+I14)</f>
        <v>73844364</v>
      </c>
    </row>
    <row r="16" spans="1:9" ht="15" thickBot="1" x14ac:dyDescent="0.35">
      <c r="A16" s="37" t="s">
        <v>12</v>
      </c>
      <c r="B16" s="56"/>
      <c r="C16" s="57"/>
      <c r="D16" s="15"/>
      <c r="E16" s="15"/>
      <c r="F16" s="16"/>
      <c r="G16" s="14"/>
      <c r="H16" s="14"/>
      <c r="I16" s="14"/>
    </row>
    <row r="17" spans="1:9" ht="15" thickBot="1" x14ac:dyDescent="0.35">
      <c r="A17" s="37" t="s">
        <v>38</v>
      </c>
      <c r="B17" s="187" t="s">
        <v>39</v>
      </c>
      <c r="C17" s="188"/>
      <c r="D17" s="38"/>
      <c r="E17" s="38"/>
      <c r="F17" s="189" t="s">
        <v>40</v>
      </c>
      <c r="G17" s="190"/>
      <c r="H17" s="190"/>
      <c r="I17" s="190"/>
    </row>
    <row r="18" spans="1:9" x14ac:dyDescent="0.3">
      <c r="A18" s="6" t="s">
        <v>41</v>
      </c>
      <c r="B18" s="40" t="s">
        <v>100</v>
      </c>
      <c r="C18" s="58" t="s">
        <v>42</v>
      </c>
      <c r="D18" s="59"/>
      <c r="E18" s="59"/>
      <c r="F18" s="41" t="s">
        <v>43</v>
      </c>
      <c r="G18" s="7" t="s">
        <v>44</v>
      </c>
      <c r="H18" s="224">
        <v>0</v>
      </c>
      <c r="I18" s="43">
        <v>1240636</v>
      </c>
    </row>
    <row r="19" spans="1:9" ht="15" thickBot="1" x14ac:dyDescent="0.35">
      <c r="A19" s="8" t="s">
        <v>45</v>
      </c>
      <c r="B19" s="44" t="s">
        <v>46</v>
      </c>
      <c r="C19" s="60" t="s">
        <v>47</v>
      </c>
      <c r="D19" s="61"/>
      <c r="E19" s="61"/>
      <c r="F19" s="45" t="s">
        <v>48</v>
      </c>
      <c r="G19" s="9" t="s">
        <v>49</v>
      </c>
      <c r="H19" s="225">
        <v>2667000</v>
      </c>
      <c r="I19" s="47">
        <v>2667000</v>
      </c>
    </row>
    <row r="20" spans="1:9" ht="15" thickBot="1" x14ac:dyDescent="0.35">
      <c r="A20" s="37" t="s">
        <v>53</v>
      </c>
      <c r="B20" s="48" t="s">
        <v>94</v>
      </c>
      <c r="C20" s="62"/>
      <c r="D20" s="63">
        <f>SUM(D18:D19)</f>
        <v>0</v>
      </c>
      <c r="E20" s="63">
        <f>SUM(E18:E19)</f>
        <v>0</v>
      </c>
      <c r="F20" s="49" t="s">
        <v>95</v>
      </c>
      <c r="G20" s="11"/>
      <c r="H20" s="227">
        <f>SUM(H18:H19)</f>
        <v>2667000</v>
      </c>
      <c r="I20" s="55">
        <f>SUM(I18:I19)</f>
        <v>3907636</v>
      </c>
    </row>
    <row r="21" spans="1:9" ht="15" thickBot="1" x14ac:dyDescent="0.35">
      <c r="A21" s="37" t="s">
        <v>54</v>
      </c>
      <c r="B21" s="48" t="s">
        <v>96</v>
      </c>
      <c r="C21" s="62"/>
      <c r="D21" s="63">
        <v>0</v>
      </c>
      <c r="E21" s="63">
        <v>0</v>
      </c>
      <c r="F21" s="49" t="s">
        <v>97</v>
      </c>
      <c r="G21" s="11"/>
      <c r="H21" s="228">
        <v>0</v>
      </c>
      <c r="I21" s="64">
        <v>0</v>
      </c>
    </row>
    <row r="22" spans="1:9" ht="15" thickBot="1" x14ac:dyDescent="0.35">
      <c r="A22" s="37" t="s">
        <v>56</v>
      </c>
      <c r="B22" s="65" t="s">
        <v>98</v>
      </c>
      <c r="C22" s="66"/>
      <c r="D22" s="67">
        <f>SUM(D20:D21)</f>
        <v>0</v>
      </c>
      <c r="E22" s="67">
        <f>SUM(E20:E21)</f>
        <v>0</v>
      </c>
      <c r="F22" s="68" t="s">
        <v>99</v>
      </c>
      <c r="G22" s="17"/>
      <c r="H22" s="229">
        <f>SUM(H20:H21)</f>
        <v>2667000</v>
      </c>
      <c r="I22" s="69">
        <f>SUM(I20:I21)</f>
        <v>3907636</v>
      </c>
    </row>
    <row r="23" spans="1:9" ht="15" thickBot="1" x14ac:dyDescent="0.35">
      <c r="A23" s="18" t="s">
        <v>57</v>
      </c>
      <c r="B23" s="70" t="s">
        <v>58</v>
      </c>
      <c r="C23" s="71"/>
      <c r="D23" s="72">
        <f>SUM(D15+D22)</f>
        <v>68852000</v>
      </c>
      <c r="E23" s="72">
        <f>SUM(E15+E22)</f>
        <v>77752000</v>
      </c>
      <c r="F23" s="70" t="s">
        <v>59</v>
      </c>
      <c r="G23" s="19"/>
      <c r="H23" s="73">
        <f>SUM(H15+H22)</f>
        <v>68852000</v>
      </c>
      <c r="I23" s="73">
        <f>SUM(I15+I22)</f>
        <v>77752000</v>
      </c>
    </row>
    <row r="24" spans="1:9" ht="15" thickTop="1" x14ac:dyDescent="0.3"/>
  </sheetData>
  <mergeCells count="8">
    <mergeCell ref="A1:I1"/>
    <mergeCell ref="A2:I2"/>
    <mergeCell ref="B17:C17"/>
    <mergeCell ref="F17:I17"/>
    <mergeCell ref="A4:I4"/>
    <mergeCell ref="A5:A6"/>
    <mergeCell ref="B5:E5"/>
    <mergeCell ref="F5:I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BBEB-21AA-4EF3-B808-2856561D3DBD}">
  <dimension ref="A1:G33"/>
  <sheetViews>
    <sheetView workbookViewId="0">
      <selection activeCell="A6" sqref="A6:G6"/>
    </sheetView>
  </sheetViews>
  <sheetFormatPr defaultRowHeight="14.4" x14ac:dyDescent="0.3"/>
  <cols>
    <col min="1" max="1" width="5.5546875" customWidth="1"/>
    <col min="2" max="2" width="35.5546875" customWidth="1"/>
    <col min="3" max="3" width="6.44140625" customWidth="1"/>
    <col min="4" max="4" width="10" customWidth="1"/>
    <col min="5" max="6" width="10.33203125" customWidth="1"/>
  </cols>
  <sheetData>
    <row r="1" spans="1:7" x14ac:dyDescent="0.3">
      <c r="A1" s="191" t="s">
        <v>183</v>
      </c>
      <c r="B1" s="191"/>
      <c r="C1" s="191"/>
      <c r="D1" s="191"/>
      <c r="E1" s="191"/>
      <c r="F1" s="191"/>
      <c r="G1" s="191"/>
    </row>
    <row r="2" spans="1:7" x14ac:dyDescent="0.3">
      <c r="A2" s="191"/>
      <c r="B2" s="191"/>
      <c r="C2" s="191"/>
      <c r="D2" s="191"/>
      <c r="E2" s="191"/>
      <c r="F2" s="191"/>
      <c r="G2" s="191"/>
    </row>
    <row r="3" spans="1:7" x14ac:dyDescent="0.3">
      <c r="A3" s="74"/>
      <c r="B3" s="20"/>
      <c r="C3" s="1"/>
      <c r="D3" s="1"/>
      <c r="E3" s="1"/>
      <c r="F3" s="1"/>
      <c r="G3" s="1"/>
    </row>
    <row r="4" spans="1:7" ht="15.6" x14ac:dyDescent="0.3">
      <c r="A4" s="198" t="s">
        <v>116</v>
      </c>
      <c r="B4" s="198"/>
      <c r="C4" s="198"/>
      <c r="D4" s="198"/>
      <c r="E4" s="198"/>
      <c r="F4" s="198"/>
      <c r="G4" s="198"/>
    </row>
    <row r="5" spans="1:7" ht="15.6" x14ac:dyDescent="0.3">
      <c r="A5" s="198" t="s">
        <v>233</v>
      </c>
      <c r="B5" s="198"/>
      <c r="C5" s="198"/>
      <c r="D5" s="198"/>
      <c r="E5" s="198"/>
      <c r="F5" s="198"/>
      <c r="G5" s="198"/>
    </row>
    <row r="6" spans="1:7" ht="15.6" x14ac:dyDescent="0.3">
      <c r="A6" s="199" t="s">
        <v>67</v>
      </c>
      <c r="B6" s="199"/>
      <c r="C6" s="199"/>
      <c r="D6" s="199"/>
      <c r="E6" s="199"/>
      <c r="F6" s="199"/>
      <c r="G6" s="199"/>
    </row>
    <row r="7" spans="1:7" x14ac:dyDescent="0.3">
      <c r="A7" s="74"/>
      <c r="B7" s="20"/>
      <c r="C7" s="1"/>
      <c r="D7" s="1"/>
      <c r="E7" s="1"/>
      <c r="F7" s="1"/>
      <c r="G7" s="1"/>
    </row>
    <row r="8" spans="1:7" ht="15" thickBot="1" x14ac:dyDescent="0.35">
      <c r="A8" s="74"/>
      <c r="B8" s="20"/>
      <c r="C8" s="1"/>
      <c r="D8" s="1"/>
      <c r="E8" s="1"/>
      <c r="F8" s="1"/>
      <c r="G8" s="24" t="s">
        <v>61</v>
      </c>
    </row>
    <row r="9" spans="1:7" ht="121.8" thickTop="1" thickBot="1" x14ac:dyDescent="0.35">
      <c r="A9" s="25" t="s">
        <v>68</v>
      </c>
      <c r="B9" s="75" t="s">
        <v>69</v>
      </c>
      <c r="C9" s="21" t="s">
        <v>4</v>
      </c>
      <c r="D9" s="21" t="s">
        <v>83</v>
      </c>
      <c r="E9" s="21" t="s">
        <v>178</v>
      </c>
      <c r="F9" s="21" t="s">
        <v>62</v>
      </c>
      <c r="G9" s="22" t="s">
        <v>63</v>
      </c>
    </row>
    <row r="10" spans="1:7" ht="15" thickBot="1" x14ac:dyDescent="0.35">
      <c r="A10" s="2" t="s">
        <v>5</v>
      </c>
      <c r="B10" s="4" t="s">
        <v>6</v>
      </c>
      <c r="C10" s="4" t="s">
        <v>7</v>
      </c>
      <c r="D10" s="4"/>
      <c r="E10" s="4" t="s">
        <v>8</v>
      </c>
      <c r="F10" s="4" t="s">
        <v>9</v>
      </c>
      <c r="G10" s="5" t="s">
        <v>11</v>
      </c>
    </row>
    <row r="11" spans="1:7" ht="15" thickBot="1" x14ac:dyDescent="0.35">
      <c r="A11" s="2" t="s">
        <v>12</v>
      </c>
      <c r="B11" s="11" t="s">
        <v>70</v>
      </c>
      <c r="C11" s="76" t="s">
        <v>71</v>
      </c>
      <c r="D11" s="139">
        <f>SUM(D12:D14)</f>
        <v>66185000</v>
      </c>
      <c r="E11" s="139">
        <f t="shared" ref="E11:F11" si="0">SUM(E12:E14)</f>
        <v>73844364</v>
      </c>
      <c r="F11" s="139">
        <f t="shared" si="0"/>
        <v>73844364</v>
      </c>
      <c r="G11" s="13">
        <v>0</v>
      </c>
    </row>
    <row r="12" spans="1:7" x14ac:dyDescent="0.3">
      <c r="A12" s="26" t="s">
        <v>15</v>
      </c>
      <c r="B12" s="7" t="s">
        <v>13</v>
      </c>
      <c r="C12" s="77" t="s">
        <v>14</v>
      </c>
      <c r="D12" s="137">
        <v>34930000</v>
      </c>
      <c r="E12" s="32">
        <v>39066000</v>
      </c>
      <c r="F12" s="32">
        <v>39066000</v>
      </c>
      <c r="G12" s="32">
        <v>0</v>
      </c>
    </row>
    <row r="13" spans="1:7" x14ac:dyDescent="0.3">
      <c r="A13" s="27" t="s">
        <v>17</v>
      </c>
      <c r="B13" s="9" t="s">
        <v>186</v>
      </c>
      <c r="C13" s="78" t="s">
        <v>16</v>
      </c>
      <c r="D13" s="138">
        <v>6530000</v>
      </c>
      <c r="E13" s="33">
        <v>7482000</v>
      </c>
      <c r="F13" s="33">
        <v>7482000</v>
      </c>
      <c r="G13" s="33">
        <v>0</v>
      </c>
    </row>
    <row r="14" spans="1:7" x14ac:dyDescent="0.3">
      <c r="A14" s="27" t="s">
        <v>22</v>
      </c>
      <c r="B14" s="9" t="s">
        <v>20</v>
      </c>
      <c r="C14" s="78" t="s">
        <v>21</v>
      </c>
      <c r="D14" s="138">
        <v>24725000</v>
      </c>
      <c r="E14" s="33">
        <v>27296364</v>
      </c>
      <c r="F14" s="33">
        <v>27296364</v>
      </c>
      <c r="G14" s="33">
        <v>0</v>
      </c>
    </row>
    <row r="15" spans="1:7" x14ac:dyDescent="0.3">
      <c r="A15" s="36"/>
      <c r="B15" s="9" t="s">
        <v>117</v>
      </c>
      <c r="C15" s="78" t="s">
        <v>118</v>
      </c>
      <c r="D15" s="138">
        <v>14225000</v>
      </c>
      <c r="E15" s="33">
        <v>13936962</v>
      </c>
      <c r="F15" s="33">
        <v>13936962</v>
      </c>
      <c r="G15" s="33">
        <v>0</v>
      </c>
    </row>
    <row r="16" spans="1:7" x14ac:dyDescent="0.3">
      <c r="A16" s="27"/>
      <c r="B16" s="9" t="s">
        <v>119</v>
      </c>
      <c r="C16" s="78" t="s">
        <v>120</v>
      </c>
      <c r="D16" s="138">
        <v>300000</v>
      </c>
      <c r="E16" s="33">
        <v>390000</v>
      </c>
      <c r="F16" s="33">
        <v>390000</v>
      </c>
      <c r="G16" s="33">
        <v>0</v>
      </c>
    </row>
    <row r="17" spans="1:7" x14ac:dyDescent="0.3">
      <c r="A17" s="27"/>
      <c r="B17" s="9" t="s">
        <v>121</v>
      </c>
      <c r="C17" s="78" t="s">
        <v>122</v>
      </c>
      <c r="D17" s="138">
        <v>4220000</v>
      </c>
      <c r="E17" s="33">
        <v>5326402</v>
      </c>
      <c r="F17" s="33">
        <v>5326402</v>
      </c>
      <c r="G17" s="33">
        <v>0</v>
      </c>
    </row>
    <row r="18" spans="1:7" x14ac:dyDescent="0.3">
      <c r="A18" s="27"/>
      <c r="B18" s="9" t="s">
        <v>123</v>
      </c>
      <c r="C18" s="78" t="s">
        <v>124</v>
      </c>
      <c r="D18" s="138">
        <v>80000</v>
      </c>
      <c r="E18" s="33">
        <v>80000</v>
      </c>
      <c r="F18" s="33">
        <v>80000</v>
      </c>
      <c r="G18" s="33">
        <v>0</v>
      </c>
    </row>
    <row r="19" spans="1:7" x14ac:dyDescent="0.3">
      <c r="A19" s="27"/>
      <c r="B19" s="9" t="s">
        <v>81</v>
      </c>
      <c r="C19" s="78" t="s">
        <v>125</v>
      </c>
      <c r="D19" s="138">
        <v>5910000</v>
      </c>
      <c r="E19" s="33">
        <v>7563000</v>
      </c>
      <c r="F19" s="33">
        <v>7563000</v>
      </c>
      <c r="G19" s="33">
        <v>0</v>
      </c>
    </row>
    <row r="20" spans="1:7" x14ac:dyDescent="0.3">
      <c r="A20" s="27" t="s">
        <v>25</v>
      </c>
      <c r="B20" s="9" t="s">
        <v>23</v>
      </c>
      <c r="C20" s="78" t="s">
        <v>24</v>
      </c>
      <c r="D20" s="78">
        <v>0</v>
      </c>
      <c r="E20" s="33">
        <v>0</v>
      </c>
      <c r="F20" s="33">
        <v>0</v>
      </c>
      <c r="G20" s="33">
        <v>0</v>
      </c>
    </row>
    <row r="21" spans="1:7" ht="15" thickBot="1" x14ac:dyDescent="0.35">
      <c r="A21" s="28" t="s">
        <v>28</v>
      </c>
      <c r="B21" s="10" t="s">
        <v>26</v>
      </c>
      <c r="C21" s="79" t="s">
        <v>27</v>
      </c>
      <c r="D21" s="79">
        <v>0</v>
      </c>
      <c r="E21" s="34">
        <v>0</v>
      </c>
      <c r="F21" s="34">
        <v>0</v>
      </c>
      <c r="G21" s="33">
        <v>0</v>
      </c>
    </row>
    <row r="22" spans="1:7" ht="15" thickBot="1" x14ac:dyDescent="0.35">
      <c r="A22" s="29" t="s">
        <v>29</v>
      </c>
      <c r="B22" s="10" t="s">
        <v>189</v>
      </c>
      <c r="C22" s="79" t="s">
        <v>27</v>
      </c>
      <c r="D22" s="135">
        <v>0</v>
      </c>
      <c r="E22" s="35">
        <v>0</v>
      </c>
      <c r="F22" s="35">
        <v>0</v>
      </c>
      <c r="G22" s="35">
        <v>0</v>
      </c>
    </row>
    <row r="23" spans="1:7" ht="15" thickBot="1" x14ac:dyDescent="0.35">
      <c r="A23" s="2" t="s">
        <v>30</v>
      </c>
      <c r="B23" s="11" t="s">
        <v>72</v>
      </c>
      <c r="C23" s="76" t="s">
        <v>73</v>
      </c>
      <c r="D23" s="76"/>
      <c r="E23" s="13">
        <f>SUM(E24:E27)</f>
        <v>3907636</v>
      </c>
      <c r="F23" s="13">
        <f>SUM(F24:F27)</f>
        <v>3907636</v>
      </c>
      <c r="G23" s="13">
        <v>0</v>
      </c>
    </row>
    <row r="24" spans="1:7" ht="15" thickBot="1" x14ac:dyDescent="0.35">
      <c r="A24" s="26" t="s">
        <v>32</v>
      </c>
      <c r="B24" s="7" t="s">
        <v>43</v>
      </c>
      <c r="C24" s="77" t="s">
        <v>44</v>
      </c>
      <c r="D24" s="77">
        <v>0</v>
      </c>
      <c r="E24" s="32">
        <v>1240636</v>
      </c>
      <c r="F24" s="32">
        <v>1240636</v>
      </c>
      <c r="G24" s="13">
        <v>0</v>
      </c>
    </row>
    <row r="25" spans="1:7" ht="15" thickBot="1" x14ac:dyDescent="0.35">
      <c r="A25" s="27" t="s">
        <v>33</v>
      </c>
      <c r="B25" s="9" t="s">
        <v>48</v>
      </c>
      <c r="C25" s="78" t="s">
        <v>49</v>
      </c>
      <c r="D25" s="140">
        <v>2667000</v>
      </c>
      <c r="E25" s="32">
        <v>2667000</v>
      </c>
      <c r="F25" s="32">
        <v>2667000</v>
      </c>
      <c r="G25" s="13">
        <v>0</v>
      </c>
    </row>
    <row r="26" spans="1:7" ht="15" thickBot="1" x14ac:dyDescent="0.35">
      <c r="A26" s="30" t="s">
        <v>36</v>
      </c>
      <c r="B26" s="10" t="s">
        <v>51</v>
      </c>
      <c r="C26" s="79" t="s">
        <v>52</v>
      </c>
      <c r="D26" s="79">
        <v>0</v>
      </c>
      <c r="E26" s="32">
        <v>0</v>
      </c>
      <c r="F26" s="32">
        <v>0</v>
      </c>
      <c r="G26" s="13">
        <v>0</v>
      </c>
    </row>
    <row r="27" spans="1:7" ht="15" thickBot="1" x14ac:dyDescent="0.35">
      <c r="A27" s="28" t="s">
        <v>37</v>
      </c>
      <c r="B27" s="10" t="s">
        <v>187</v>
      </c>
      <c r="C27" s="79" t="s">
        <v>27</v>
      </c>
      <c r="D27" s="136">
        <v>0</v>
      </c>
      <c r="E27" s="32">
        <v>0</v>
      </c>
      <c r="F27" s="32">
        <v>0</v>
      </c>
      <c r="G27" s="13">
        <v>0</v>
      </c>
    </row>
    <row r="28" spans="1:7" ht="15" thickBot="1" x14ac:dyDescent="0.35">
      <c r="A28" s="2" t="s">
        <v>66</v>
      </c>
      <c r="B28" s="23" t="s">
        <v>188</v>
      </c>
      <c r="C28" s="76" t="s">
        <v>74</v>
      </c>
      <c r="D28" s="139">
        <f>SUM(D12+D13+D14+D24+D25)</f>
        <v>68852000</v>
      </c>
      <c r="E28" s="13">
        <f>SUM(E12+E13+E14+E24+E25)</f>
        <v>77752000</v>
      </c>
      <c r="F28" s="13">
        <f>SUM(F12+F13+F14+F24+F25)</f>
        <v>77752000</v>
      </c>
      <c r="G28" s="13">
        <f>SUM(G11+G23)</f>
        <v>0</v>
      </c>
    </row>
    <row r="29" spans="1:7" ht="15" thickBot="1" x14ac:dyDescent="0.35">
      <c r="A29" s="2" t="s">
        <v>38</v>
      </c>
      <c r="B29" s="11" t="s">
        <v>75</v>
      </c>
      <c r="C29" s="76" t="s">
        <v>76</v>
      </c>
      <c r="D29" s="76">
        <v>0</v>
      </c>
      <c r="E29" s="13">
        <v>0</v>
      </c>
      <c r="F29" s="13">
        <v>0</v>
      </c>
      <c r="G29" s="13">
        <v>0</v>
      </c>
    </row>
    <row r="30" spans="1:7" ht="15" thickBot="1" x14ac:dyDescent="0.35">
      <c r="A30" s="2" t="s">
        <v>41</v>
      </c>
      <c r="B30" s="11" t="s">
        <v>77</v>
      </c>
      <c r="C30" s="76"/>
      <c r="D30" s="76">
        <v>0</v>
      </c>
      <c r="E30" s="13">
        <v>0</v>
      </c>
      <c r="F30" s="13">
        <v>0</v>
      </c>
      <c r="G30" s="13">
        <v>0</v>
      </c>
    </row>
    <row r="31" spans="1:7" ht="15" thickBot="1" x14ac:dyDescent="0.35">
      <c r="A31" s="2" t="s">
        <v>45</v>
      </c>
      <c r="B31" s="11" t="s">
        <v>55</v>
      </c>
      <c r="C31" s="76"/>
      <c r="D31" s="76">
        <v>0</v>
      </c>
      <c r="E31" s="13">
        <v>0</v>
      </c>
      <c r="F31" s="13">
        <v>0</v>
      </c>
      <c r="G31" s="13">
        <v>0</v>
      </c>
    </row>
    <row r="32" spans="1:7" ht="15" thickBot="1" x14ac:dyDescent="0.35">
      <c r="A32" s="18" t="s">
        <v>50</v>
      </c>
      <c r="B32" s="17" t="s">
        <v>78</v>
      </c>
      <c r="C32" s="80" t="s">
        <v>79</v>
      </c>
      <c r="D32" s="139">
        <f>SUM(D28+D29)</f>
        <v>68852000</v>
      </c>
      <c r="E32" s="13">
        <f>SUM(E28+E29)</f>
        <v>77752000</v>
      </c>
      <c r="F32" s="13">
        <f>SUM(F28+F29)</f>
        <v>77752000</v>
      </c>
      <c r="G32" s="13">
        <f>SUM(G28+G29)</f>
        <v>0</v>
      </c>
    </row>
    <row r="33" ht="15" thickTop="1" x14ac:dyDescent="0.3"/>
  </sheetData>
  <mergeCells count="5">
    <mergeCell ref="A1:G1"/>
    <mergeCell ref="A2:G2"/>
    <mergeCell ref="A4:G4"/>
    <mergeCell ref="A6:G6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BED6-5DD3-4DAC-9D5D-611AF81795D8}">
  <dimension ref="A1:D34"/>
  <sheetViews>
    <sheetView workbookViewId="0">
      <selection activeCell="G6" sqref="G6"/>
    </sheetView>
  </sheetViews>
  <sheetFormatPr defaultRowHeight="14.4" x14ac:dyDescent="0.3"/>
  <cols>
    <col min="2" max="2" width="34.88671875" customWidth="1"/>
    <col min="3" max="3" width="20.88671875" customWidth="1"/>
    <col min="4" max="4" width="22.44140625" customWidth="1"/>
  </cols>
  <sheetData>
    <row r="1" spans="1:4" ht="33.6" customHeight="1" x14ac:dyDescent="0.3">
      <c r="A1" s="200" t="s">
        <v>190</v>
      </c>
      <c r="B1" s="200"/>
      <c r="C1" s="200"/>
      <c r="D1" s="200"/>
    </row>
    <row r="2" spans="1:4" ht="14.4" customHeight="1" x14ac:dyDescent="0.3">
      <c r="A2" s="201" t="s">
        <v>182</v>
      </c>
      <c r="B2" s="201"/>
      <c r="C2" s="201"/>
      <c r="D2" s="201"/>
    </row>
    <row r="3" spans="1:4" ht="30" x14ac:dyDescent="0.3">
      <c r="A3" s="87"/>
      <c r="B3" s="87" t="s">
        <v>3</v>
      </c>
      <c r="C3" s="87" t="s">
        <v>101</v>
      </c>
      <c r="D3" s="87" t="s">
        <v>102</v>
      </c>
    </row>
    <row r="4" spans="1:4" ht="15" x14ac:dyDescent="0.3">
      <c r="A4" s="87">
        <v>2</v>
      </c>
      <c r="B4" s="87">
        <v>3</v>
      </c>
      <c r="C4" s="87">
        <v>4</v>
      </c>
      <c r="D4" s="87">
        <v>5</v>
      </c>
    </row>
    <row r="5" spans="1:4" x14ac:dyDescent="0.3">
      <c r="A5" s="81">
        <v>1</v>
      </c>
      <c r="B5" s="82" t="s">
        <v>126</v>
      </c>
      <c r="C5" s="83">
        <v>32287000</v>
      </c>
      <c r="D5" s="83">
        <v>34751059</v>
      </c>
    </row>
    <row r="6" spans="1:4" ht="26.4" x14ac:dyDescent="0.3">
      <c r="A6" s="81">
        <v>2</v>
      </c>
      <c r="B6" s="82" t="s">
        <v>127</v>
      </c>
      <c r="C6" s="83">
        <v>1096000</v>
      </c>
      <c r="D6" s="83">
        <v>1003096</v>
      </c>
    </row>
    <row r="7" spans="1:4" x14ac:dyDescent="0.3">
      <c r="A7" s="81">
        <v>3</v>
      </c>
      <c r="B7" s="82" t="s">
        <v>103</v>
      </c>
      <c r="C7" s="83">
        <v>1083000</v>
      </c>
      <c r="D7" s="83">
        <v>1204134</v>
      </c>
    </row>
    <row r="8" spans="1:4" x14ac:dyDescent="0.3">
      <c r="A8" s="81">
        <v>4</v>
      </c>
      <c r="B8" s="82" t="s">
        <v>104</v>
      </c>
      <c r="C8" s="83">
        <v>360000</v>
      </c>
      <c r="D8" s="83">
        <v>416385</v>
      </c>
    </row>
    <row r="9" spans="1:4" x14ac:dyDescent="0.3">
      <c r="A9" s="81">
        <v>5</v>
      </c>
      <c r="B9" s="82" t="s">
        <v>128</v>
      </c>
      <c r="C9" s="83">
        <v>104000</v>
      </c>
      <c r="D9" s="83">
        <v>151865</v>
      </c>
    </row>
    <row r="10" spans="1:4" x14ac:dyDescent="0.3">
      <c r="A10" s="81">
        <v>6</v>
      </c>
      <c r="B10" s="82" t="s">
        <v>129</v>
      </c>
      <c r="C10" s="83">
        <v>0</v>
      </c>
      <c r="D10" s="83">
        <v>1539461</v>
      </c>
    </row>
    <row r="11" spans="1:4" x14ac:dyDescent="0.3">
      <c r="A11" s="81">
        <v>7</v>
      </c>
      <c r="B11" s="84" t="s">
        <v>130</v>
      </c>
      <c r="C11" s="85">
        <v>34930000</v>
      </c>
      <c r="D11" s="85">
        <v>39066000</v>
      </c>
    </row>
    <row r="12" spans="1:4" x14ac:dyDescent="0.3">
      <c r="A12" s="81">
        <v>8</v>
      </c>
      <c r="B12" s="84" t="s">
        <v>131</v>
      </c>
      <c r="C12" s="85">
        <v>6530000</v>
      </c>
      <c r="D12" s="85">
        <v>7482000</v>
      </c>
    </row>
    <row r="13" spans="1:4" x14ac:dyDescent="0.3">
      <c r="A13" s="81">
        <v>9</v>
      </c>
      <c r="B13" s="82" t="s">
        <v>105</v>
      </c>
      <c r="C13" s="83">
        <v>645000</v>
      </c>
      <c r="D13" s="83">
        <v>683000</v>
      </c>
    </row>
    <row r="14" spans="1:4" x14ac:dyDescent="0.3">
      <c r="A14" s="81">
        <v>10</v>
      </c>
      <c r="B14" s="82" t="s">
        <v>132</v>
      </c>
      <c r="C14" s="83">
        <v>13580000</v>
      </c>
      <c r="D14" s="83">
        <v>13253962</v>
      </c>
    </row>
    <row r="15" spans="1:4" x14ac:dyDescent="0.3">
      <c r="A15" s="81">
        <v>11</v>
      </c>
      <c r="B15" s="82" t="s">
        <v>133</v>
      </c>
      <c r="C15" s="83">
        <v>140000</v>
      </c>
      <c r="D15" s="83">
        <v>140000</v>
      </c>
    </row>
    <row r="16" spans="1:4" ht="26.4" x14ac:dyDescent="0.3">
      <c r="A16" s="81">
        <v>12</v>
      </c>
      <c r="B16" s="82" t="s">
        <v>134</v>
      </c>
      <c r="C16" s="83">
        <v>160000</v>
      </c>
      <c r="D16" s="83">
        <v>250000</v>
      </c>
    </row>
    <row r="17" spans="1:4" x14ac:dyDescent="0.3">
      <c r="A17" s="81">
        <v>13</v>
      </c>
      <c r="B17" s="82" t="s">
        <v>106</v>
      </c>
      <c r="C17" s="83">
        <v>2120000</v>
      </c>
      <c r="D17" s="83">
        <v>2400000</v>
      </c>
    </row>
    <row r="18" spans="1:4" x14ac:dyDescent="0.3">
      <c r="A18" s="81">
        <v>14</v>
      </c>
      <c r="B18" s="82" t="s">
        <v>107</v>
      </c>
      <c r="C18" s="83">
        <v>450000</v>
      </c>
      <c r="D18" s="83">
        <v>596402</v>
      </c>
    </row>
    <row r="19" spans="1:4" ht="26.4" x14ac:dyDescent="0.3">
      <c r="A19" s="81">
        <v>15</v>
      </c>
      <c r="B19" s="82" t="s">
        <v>108</v>
      </c>
      <c r="C19" s="83">
        <v>700000</v>
      </c>
      <c r="D19" s="83">
        <v>1150000</v>
      </c>
    </row>
    <row r="20" spans="1:4" ht="26.4" x14ac:dyDescent="0.3">
      <c r="A20" s="81">
        <v>16</v>
      </c>
      <c r="B20" s="82" t="s">
        <v>109</v>
      </c>
      <c r="C20" s="83">
        <v>400000</v>
      </c>
      <c r="D20" s="83">
        <v>357000</v>
      </c>
    </row>
    <row r="21" spans="1:4" x14ac:dyDescent="0.3">
      <c r="A21" s="81">
        <v>17</v>
      </c>
      <c r="B21" s="82" t="s">
        <v>135</v>
      </c>
      <c r="C21" s="83">
        <v>540000</v>
      </c>
      <c r="D21" s="83">
        <v>823000</v>
      </c>
    </row>
    <row r="22" spans="1:4" x14ac:dyDescent="0.3">
      <c r="A22" s="81">
        <v>18</v>
      </c>
      <c r="B22" s="82" t="s">
        <v>110</v>
      </c>
      <c r="C22" s="83">
        <v>80000</v>
      </c>
      <c r="D22" s="83">
        <v>80000</v>
      </c>
    </row>
    <row r="23" spans="1:4" ht="26.4" x14ac:dyDescent="0.3">
      <c r="A23" s="81">
        <v>19</v>
      </c>
      <c r="B23" s="82" t="s">
        <v>111</v>
      </c>
      <c r="C23" s="83">
        <v>3965000</v>
      </c>
      <c r="D23" s="83">
        <v>3930000</v>
      </c>
    </row>
    <row r="24" spans="1:4" x14ac:dyDescent="0.3">
      <c r="A24" s="81">
        <v>20</v>
      </c>
      <c r="B24" s="82" t="s">
        <v>112</v>
      </c>
      <c r="C24" s="83">
        <v>1600000</v>
      </c>
      <c r="D24" s="83">
        <v>3318000</v>
      </c>
    </row>
    <row r="25" spans="1:4" x14ac:dyDescent="0.3">
      <c r="A25" s="81">
        <v>21</v>
      </c>
      <c r="B25" s="82" t="s">
        <v>113</v>
      </c>
      <c r="C25" s="83">
        <v>345000</v>
      </c>
      <c r="D25" s="83">
        <v>315000</v>
      </c>
    </row>
    <row r="26" spans="1:4" x14ac:dyDescent="0.3">
      <c r="A26" s="86">
        <v>22</v>
      </c>
      <c r="B26" s="84" t="s">
        <v>136</v>
      </c>
      <c r="C26" s="85">
        <v>24725000</v>
      </c>
      <c r="D26" s="85">
        <v>27296364</v>
      </c>
    </row>
    <row r="27" spans="1:4" x14ac:dyDescent="0.3">
      <c r="A27" s="81">
        <v>23</v>
      </c>
      <c r="B27" s="82" t="s">
        <v>137</v>
      </c>
      <c r="C27" s="83">
        <v>0</v>
      </c>
      <c r="D27" s="83">
        <v>198000</v>
      </c>
    </row>
    <row r="28" spans="1:4" x14ac:dyDescent="0.3">
      <c r="A28" s="81">
        <v>24</v>
      </c>
      <c r="B28" s="82" t="s">
        <v>138</v>
      </c>
      <c r="C28" s="83">
        <v>0</v>
      </c>
      <c r="D28" s="83">
        <v>838636</v>
      </c>
    </row>
    <row r="29" spans="1:4" ht="26.4" x14ac:dyDescent="0.3">
      <c r="A29" s="81">
        <v>25</v>
      </c>
      <c r="B29" s="82" t="s">
        <v>114</v>
      </c>
      <c r="C29" s="83">
        <v>0</v>
      </c>
      <c r="D29" s="83">
        <v>204000</v>
      </c>
    </row>
    <row r="30" spans="1:4" x14ac:dyDescent="0.3">
      <c r="A30" s="86">
        <v>26</v>
      </c>
      <c r="B30" s="84" t="s">
        <v>139</v>
      </c>
      <c r="C30" s="85">
        <v>0</v>
      </c>
      <c r="D30" s="85">
        <v>1240636</v>
      </c>
    </row>
    <row r="31" spans="1:4" x14ac:dyDescent="0.3">
      <c r="A31" s="81">
        <v>27</v>
      </c>
      <c r="B31" s="82" t="s">
        <v>115</v>
      </c>
      <c r="C31" s="83">
        <v>2100000</v>
      </c>
      <c r="D31" s="83">
        <v>2110000</v>
      </c>
    </row>
    <row r="32" spans="1:4" ht="26.4" x14ac:dyDescent="0.3">
      <c r="A32" s="81">
        <v>28</v>
      </c>
      <c r="B32" s="82" t="s">
        <v>140</v>
      </c>
      <c r="C32" s="83">
        <v>567000</v>
      </c>
      <c r="D32" s="83">
        <v>557000</v>
      </c>
    </row>
    <row r="33" spans="1:4" x14ac:dyDescent="0.3">
      <c r="A33" s="86">
        <v>29</v>
      </c>
      <c r="B33" s="84" t="s">
        <v>141</v>
      </c>
      <c r="C33" s="85">
        <v>2667000</v>
      </c>
      <c r="D33" s="85">
        <v>2667000</v>
      </c>
    </row>
    <row r="34" spans="1:4" ht="26.4" x14ac:dyDescent="0.3">
      <c r="A34" s="86">
        <v>30</v>
      </c>
      <c r="B34" s="84" t="s">
        <v>142</v>
      </c>
      <c r="C34" s="85">
        <v>68852000</v>
      </c>
      <c r="D34" s="85">
        <v>77752000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9B8A-31B6-488D-93FB-B54AB9BF079D}">
  <dimension ref="A1:J32"/>
  <sheetViews>
    <sheetView workbookViewId="0">
      <selection activeCell="J31" sqref="J31"/>
    </sheetView>
  </sheetViews>
  <sheetFormatPr defaultRowHeight="14.4" x14ac:dyDescent="0.3"/>
  <cols>
    <col min="1" max="1" width="4.109375" customWidth="1"/>
    <col min="2" max="2" width="5.44140625" customWidth="1"/>
    <col min="3" max="3" width="6.109375" customWidth="1"/>
    <col min="4" max="4" width="38.44140625" customWidth="1"/>
    <col min="5" max="5" width="11.44140625" customWidth="1"/>
    <col min="6" max="6" width="10.88671875" customWidth="1"/>
    <col min="7" max="7" width="12" customWidth="1"/>
    <col min="8" max="8" width="11" customWidth="1"/>
    <col min="9" max="9" width="11.21875" customWidth="1"/>
    <col min="10" max="10" width="12.6640625" customWidth="1"/>
  </cols>
  <sheetData>
    <row r="1" spans="1:10" x14ac:dyDescent="0.3">
      <c r="A1" s="202" t="s">
        <v>281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x14ac:dyDescent="0.3">
      <c r="A2" s="202" t="s">
        <v>191</v>
      </c>
      <c r="B2" s="203"/>
      <c r="C2" s="203"/>
      <c r="D2" s="203"/>
      <c r="E2" s="203"/>
      <c r="F2" s="203"/>
      <c r="G2" s="203"/>
      <c r="H2" s="203"/>
      <c r="I2" s="203"/>
      <c r="J2" s="203"/>
    </row>
    <row r="3" spans="1:10" ht="25.8" customHeight="1" x14ac:dyDescent="0.3">
      <c r="A3" s="121" t="s">
        <v>166</v>
      </c>
      <c r="B3" s="121" t="s">
        <v>165</v>
      </c>
      <c r="C3" s="121" t="s">
        <v>164</v>
      </c>
      <c r="D3" s="119" t="s">
        <v>3</v>
      </c>
      <c r="E3" s="120" t="s">
        <v>83</v>
      </c>
      <c r="F3" s="120" t="s">
        <v>178</v>
      </c>
      <c r="G3" s="120" t="s">
        <v>179</v>
      </c>
      <c r="H3" s="120" t="s">
        <v>180</v>
      </c>
      <c r="I3" s="120" t="s">
        <v>181</v>
      </c>
      <c r="J3" s="120" t="s">
        <v>163</v>
      </c>
    </row>
    <row r="4" spans="1:10" x14ac:dyDescent="0.3">
      <c r="A4" s="31" t="s">
        <v>5</v>
      </c>
      <c r="B4" s="31" t="s">
        <v>6</v>
      </c>
      <c r="C4" s="31" t="s">
        <v>7</v>
      </c>
      <c r="D4" s="117" t="s">
        <v>8</v>
      </c>
      <c r="E4" s="119" t="s">
        <v>9</v>
      </c>
      <c r="F4" s="119" t="s">
        <v>10</v>
      </c>
      <c r="G4" s="119" t="s">
        <v>64</v>
      </c>
      <c r="H4" s="119" t="s">
        <v>65</v>
      </c>
      <c r="I4" s="119" t="s">
        <v>80</v>
      </c>
      <c r="J4" s="118" t="s">
        <v>162</v>
      </c>
    </row>
    <row r="5" spans="1:10" ht="15.6" x14ac:dyDescent="0.3">
      <c r="A5" s="31">
        <v>1</v>
      </c>
      <c r="B5" s="89">
        <v>1</v>
      </c>
      <c r="C5" s="123"/>
      <c r="D5" s="124" t="s">
        <v>171</v>
      </c>
      <c r="E5" s="116">
        <f>SUM(E6+E10+E14+E18+E22)</f>
        <v>66185000</v>
      </c>
      <c r="F5" s="116">
        <f>SUM(F6+F10+F14+F18+F22)</f>
        <v>73844364</v>
      </c>
      <c r="G5" s="116">
        <f>SUM(G6+G10+G14+G18+G22)</f>
        <v>73844364</v>
      </c>
      <c r="H5" s="112">
        <v>0</v>
      </c>
      <c r="I5" s="112">
        <v>0</v>
      </c>
      <c r="J5" s="115">
        <f>SUM(J6:J28)</f>
        <v>14</v>
      </c>
    </row>
    <row r="6" spans="1:10" x14ac:dyDescent="0.3">
      <c r="A6" s="31">
        <v>2</v>
      </c>
      <c r="B6" s="31"/>
      <c r="C6" s="106">
        <v>1</v>
      </c>
      <c r="D6" s="132" t="s">
        <v>167</v>
      </c>
      <c r="E6" s="114">
        <f>SUM(E7:E9)</f>
        <v>32330000</v>
      </c>
      <c r="F6" s="114">
        <f>SUM(F7:F9)</f>
        <v>35842307</v>
      </c>
      <c r="G6" s="114">
        <f>SUM(G7:G9)</f>
        <v>35842307</v>
      </c>
      <c r="H6" s="112">
        <v>0</v>
      </c>
      <c r="I6" s="112">
        <v>0</v>
      </c>
      <c r="J6" s="107">
        <v>6</v>
      </c>
    </row>
    <row r="7" spans="1:10" x14ac:dyDescent="0.3">
      <c r="A7" s="31">
        <v>3</v>
      </c>
      <c r="B7" s="31"/>
      <c r="C7" s="31"/>
      <c r="D7" s="109" t="s">
        <v>160</v>
      </c>
      <c r="E7" s="114">
        <v>21792000</v>
      </c>
      <c r="F7" s="114">
        <v>23579227</v>
      </c>
      <c r="G7" s="114">
        <v>23579227</v>
      </c>
      <c r="H7" s="112">
        <v>0</v>
      </c>
      <c r="I7" s="112">
        <v>0</v>
      </c>
      <c r="J7" s="107">
        <v>0</v>
      </c>
    </row>
    <row r="8" spans="1:10" x14ac:dyDescent="0.3">
      <c r="A8" s="31">
        <v>4</v>
      </c>
      <c r="B8" s="31"/>
      <c r="C8" s="31"/>
      <c r="D8" s="111" t="s">
        <v>159</v>
      </c>
      <c r="E8" s="114">
        <v>4062000</v>
      </c>
      <c r="F8" s="114">
        <v>4144999</v>
      </c>
      <c r="G8" s="114">
        <v>4144999</v>
      </c>
      <c r="H8" s="112">
        <v>0</v>
      </c>
      <c r="I8" s="112">
        <v>0</v>
      </c>
      <c r="J8" s="107">
        <v>0</v>
      </c>
    </row>
    <row r="9" spans="1:10" x14ac:dyDescent="0.3">
      <c r="A9" s="31">
        <v>5</v>
      </c>
      <c r="B9" s="31"/>
      <c r="C9" s="31"/>
      <c r="D9" s="108" t="s">
        <v>158</v>
      </c>
      <c r="E9" s="114">
        <v>6476000</v>
      </c>
      <c r="F9" s="114">
        <v>8118081</v>
      </c>
      <c r="G9" s="114">
        <v>8118081</v>
      </c>
      <c r="H9" s="112">
        <v>0</v>
      </c>
      <c r="I9" s="112">
        <v>0</v>
      </c>
      <c r="J9" s="107">
        <v>0</v>
      </c>
    </row>
    <row r="10" spans="1:10" x14ac:dyDescent="0.3">
      <c r="A10" s="31">
        <v>6</v>
      </c>
      <c r="B10" s="31"/>
      <c r="C10" s="106">
        <v>2</v>
      </c>
      <c r="D10" s="132" t="s">
        <v>168</v>
      </c>
      <c r="E10" s="107">
        <f>SUM(E11:E13)</f>
        <v>0</v>
      </c>
      <c r="F10" s="107">
        <f>SUM(F11:F13)</f>
        <v>2465287</v>
      </c>
      <c r="G10" s="107">
        <f>SUM(G11:G13)</f>
        <v>2465287</v>
      </c>
      <c r="H10" s="112">
        <v>0</v>
      </c>
      <c r="I10" s="112">
        <v>0</v>
      </c>
      <c r="J10" s="107">
        <v>3</v>
      </c>
    </row>
    <row r="11" spans="1:10" x14ac:dyDescent="0.3">
      <c r="A11" s="31">
        <v>7</v>
      </c>
      <c r="B11" s="31"/>
      <c r="C11" s="31"/>
      <c r="D11" s="109" t="s">
        <v>160</v>
      </c>
      <c r="E11" s="114">
        <v>0</v>
      </c>
      <c r="F11" s="114">
        <v>2035999</v>
      </c>
      <c r="G11" s="114">
        <v>2035999</v>
      </c>
      <c r="H11" s="112">
        <v>0</v>
      </c>
      <c r="I11" s="112">
        <v>0</v>
      </c>
      <c r="J11" s="107">
        <v>0</v>
      </c>
    </row>
    <row r="12" spans="1:10" x14ac:dyDescent="0.3">
      <c r="A12" s="31">
        <v>8</v>
      </c>
      <c r="B12" s="31"/>
      <c r="C12" s="31"/>
      <c r="D12" s="111" t="s">
        <v>159</v>
      </c>
      <c r="E12" s="114">
        <v>0</v>
      </c>
      <c r="F12" s="114">
        <v>349683</v>
      </c>
      <c r="G12" s="114">
        <v>349683</v>
      </c>
      <c r="H12" s="112">
        <v>0</v>
      </c>
      <c r="I12" s="112">
        <v>0</v>
      </c>
      <c r="J12" s="107">
        <v>0</v>
      </c>
    </row>
    <row r="13" spans="1:10" x14ac:dyDescent="0.3">
      <c r="A13" s="31">
        <v>9</v>
      </c>
      <c r="B13" s="31"/>
      <c r="C13" s="31"/>
      <c r="D13" s="108" t="s">
        <v>158</v>
      </c>
      <c r="E13" s="114">
        <v>0</v>
      </c>
      <c r="F13" s="114">
        <v>79605</v>
      </c>
      <c r="G13" s="114">
        <v>79605</v>
      </c>
      <c r="H13" s="112">
        <v>0</v>
      </c>
      <c r="I13" s="112">
        <v>0</v>
      </c>
      <c r="J13" s="107">
        <v>0</v>
      </c>
    </row>
    <row r="14" spans="1:10" x14ac:dyDescent="0.3">
      <c r="A14" s="31">
        <v>10</v>
      </c>
      <c r="B14" s="31"/>
      <c r="C14" s="106">
        <v>3</v>
      </c>
      <c r="D14" s="133" t="s">
        <v>169</v>
      </c>
      <c r="E14" s="114">
        <f>SUM(E15:E17)</f>
        <v>21409000</v>
      </c>
      <c r="F14" s="114">
        <f>SUM(F15:F17)</f>
        <v>19075841</v>
      </c>
      <c r="G14" s="114">
        <f>SUM(G15:G17)</f>
        <v>19075841</v>
      </c>
      <c r="H14" s="112">
        <v>0</v>
      </c>
      <c r="I14" s="112">
        <v>0</v>
      </c>
      <c r="J14" s="107">
        <v>3</v>
      </c>
    </row>
    <row r="15" spans="1:10" x14ac:dyDescent="0.3">
      <c r="A15" s="31">
        <v>11</v>
      </c>
      <c r="B15" s="31"/>
      <c r="C15" s="31"/>
      <c r="D15" s="109" t="s">
        <v>160</v>
      </c>
      <c r="E15" s="114">
        <v>8600000</v>
      </c>
      <c r="F15" s="114">
        <v>6704855</v>
      </c>
      <c r="G15" s="114">
        <v>6704855</v>
      </c>
      <c r="H15" s="112">
        <v>0</v>
      </c>
      <c r="I15" s="112">
        <v>0</v>
      </c>
      <c r="J15" s="107">
        <v>0</v>
      </c>
    </row>
    <row r="16" spans="1:10" x14ac:dyDescent="0.3">
      <c r="A16" s="31">
        <v>12</v>
      </c>
      <c r="B16" s="31"/>
      <c r="C16" s="31"/>
      <c r="D16" s="111" t="s">
        <v>159</v>
      </c>
      <c r="E16" s="114">
        <v>1611000</v>
      </c>
      <c r="F16" s="114">
        <v>1750764</v>
      </c>
      <c r="G16" s="114">
        <v>1750764</v>
      </c>
      <c r="H16" s="112">
        <v>0</v>
      </c>
      <c r="I16" s="112">
        <v>0</v>
      </c>
      <c r="J16" s="107">
        <v>0</v>
      </c>
    </row>
    <row r="17" spans="1:10" x14ac:dyDescent="0.3">
      <c r="A17" s="31">
        <v>13</v>
      </c>
      <c r="B17" s="31"/>
      <c r="C17" s="31"/>
      <c r="D17" s="108" t="s">
        <v>158</v>
      </c>
      <c r="E17" s="114">
        <v>11198000</v>
      </c>
      <c r="F17" s="114">
        <v>10620222</v>
      </c>
      <c r="G17" s="114">
        <v>10620222</v>
      </c>
      <c r="H17" s="112">
        <v>0</v>
      </c>
      <c r="I17" s="112">
        <v>0</v>
      </c>
      <c r="J17" s="107">
        <v>0</v>
      </c>
    </row>
    <row r="18" spans="1:10" x14ac:dyDescent="0.3">
      <c r="A18" s="31">
        <v>14</v>
      </c>
      <c r="B18" s="31"/>
      <c r="C18" s="106">
        <v>4</v>
      </c>
      <c r="D18" s="133" t="s">
        <v>170</v>
      </c>
      <c r="E18" s="114">
        <f>SUM(E19:E21)</f>
        <v>12446000</v>
      </c>
      <c r="F18" s="114">
        <f>SUM(F19:F21)</f>
        <v>6890252</v>
      </c>
      <c r="G18" s="114">
        <f>SUM(G19:G21)</f>
        <v>6890252</v>
      </c>
      <c r="H18" s="112">
        <v>0</v>
      </c>
      <c r="I18" s="112">
        <v>0</v>
      </c>
      <c r="J18" s="107">
        <v>1</v>
      </c>
    </row>
    <row r="19" spans="1:10" x14ac:dyDescent="0.3">
      <c r="A19" s="31">
        <v>15</v>
      </c>
      <c r="B19" s="31"/>
      <c r="C19" s="31"/>
      <c r="D19" s="109" t="s">
        <v>160</v>
      </c>
      <c r="E19" s="114">
        <v>4538000</v>
      </c>
      <c r="F19" s="114">
        <v>4188899</v>
      </c>
      <c r="G19" s="114">
        <v>4188899</v>
      </c>
      <c r="H19" s="112">
        <v>0</v>
      </c>
      <c r="I19" s="112">
        <v>0</v>
      </c>
      <c r="J19" s="107">
        <v>0</v>
      </c>
    </row>
    <row r="20" spans="1:10" x14ac:dyDescent="0.3">
      <c r="A20" s="31">
        <v>16</v>
      </c>
      <c r="B20" s="31"/>
      <c r="C20" s="31"/>
      <c r="D20" s="111" t="s">
        <v>159</v>
      </c>
      <c r="E20" s="114">
        <v>857000</v>
      </c>
      <c r="F20" s="114">
        <v>795726</v>
      </c>
      <c r="G20" s="114">
        <v>795726</v>
      </c>
      <c r="H20" s="112">
        <v>0</v>
      </c>
      <c r="I20" s="112">
        <v>0</v>
      </c>
      <c r="J20" s="107">
        <v>0</v>
      </c>
    </row>
    <row r="21" spans="1:10" x14ac:dyDescent="0.3">
      <c r="A21" s="31">
        <v>17</v>
      </c>
      <c r="B21" s="31"/>
      <c r="C21" s="31"/>
      <c r="D21" s="108" t="s">
        <v>158</v>
      </c>
      <c r="E21" s="114">
        <v>7051000</v>
      </c>
      <c r="F21" s="114">
        <v>1905627</v>
      </c>
      <c r="G21" s="114">
        <v>1905627</v>
      </c>
      <c r="H21" s="112">
        <v>0</v>
      </c>
      <c r="I21" s="112">
        <v>0</v>
      </c>
      <c r="J21" s="107">
        <v>0</v>
      </c>
    </row>
    <row r="22" spans="1:10" x14ac:dyDescent="0.3">
      <c r="A22" s="31">
        <v>18</v>
      </c>
      <c r="B22" s="31"/>
      <c r="C22" s="106">
        <v>5</v>
      </c>
      <c r="D22" s="132" t="s">
        <v>174</v>
      </c>
      <c r="E22" s="114">
        <f>SUM(E23:E25)</f>
        <v>0</v>
      </c>
      <c r="F22" s="114">
        <f>SUM(F23:F25)</f>
        <v>9570677</v>
      </c>
      <c r="G22" s="114">
        <f>SUM(G23:G25)</f>
        <v>9570677</v>
      </c>
      <c r="H22" s="112">
        <v>0</v>
      </c>
      <c r="I22" s="112">
        <v>0</v>
      </c>
      <c r="J22" s="107">
        <v>1</v>
      </c>
    </row>
    <row r="23" spans="1:10" x14ac:dyDescent="0.3">
      <c r="A23" s="31">
        <v>19</v>
      </c>
      <c r="B23" s="31"/>
      <c r="C23" s="31"/>
      <c r="D23" s="113" t="s">
        <v>160</v>
      </c>
      <c r="E23" s="114">
        <v>0</v>
      </c>
      <c r="F23" s="114">
        <v>2557020</v>
      </c>
      <c r="G23" s="114">
        <v>2557020</v>
      </c>
      <c r="H23" s="112">
        <v>0</v>
      </c>
      <c r="I23" s="112">
        <v>0</v>
      </c>
      <c r="J23" s="107">
        <v>0</v>
      </c>
    </row>
    <row r="24" spans="1:10" x14ac:dyDescent="0.3">
      <c r="A24" s="31">
        <v>20</v>
      </c>
      <c r="B24" s="31"/>
      <c r="C24" s="31"/>
      <c r="D24" s="113" t="s">
        <v>159</v>
      </c>
      <c r="E24" s="114">
        <v>0</v>
      </c>
      <c r="F24" s="114">
        <v>440828</v>
      </c>
      <c r="G24" s="114">
        <v>440828</v>
      </c>
      <c r="H24" s="112">
        <v>0</v>
      </c>
      <c r="I24" s="112">
        <v>0</v>
      </c>
      <c r="J24" s="107">
        <v>0</v>
      </c>
    </row>
    <row r="25" spans="1:10" x14ac:dyDescent="0.3">
      <c r="A25" s="31">
        <v>21</v>
      </c>
      <c r="B25" s="31"/>
      <c r="C25" s="31"/>
      <c r="D25" s="108" t="s">
        <v>158</v>
      </c>
      <c r="E25" s="114">
        <v>0</v>
      </c>
      <c r="F25" s="114">
        <v>6572829</v>
      </c>
      <c r="G25" s="114">
        <v>6572829</v>
      </c>
      <c r="H25" s="112">
        <v>0</v>
      </c>
      <c r="I25" s="112">
        <v>0</v>
      </c>
      <c r="J25" s="107">
        <v>0</v>
      </c>
    </row>
    <row r="26" spans="1:10" ht="15.6" x14ac:dyDescent="0.3">
      <c r="A26" s="31">
        <v>24</v>
      </c>
      <c r="B26" s="89">
        <v>2</v>
      </c>
      <c r="C26" s="89"/>
      <c r="D26" s="122" t="s">
        <v>172</v>
      </c>
      <c r="E26" s="107">
        <f>SUM(E27:E28)</f>
        <v>2667000</v>
      </c>
      <c r="F26" s="107">
        <f>SUM(F27:F28)</f>
        <v>3907636</v>
      </c>
      <c r="G26" s="107">
        <f>SUM(G27:G28)</f>
        <v>3907636</v>
      </c>
      <c r="H26" s="107">
        <v>0</v>
      </c>
      <c r="I26" s="107">
        <v>0</v>
      </c>
      <c r="J26" s="107">
        <v>0</v>
      </c>
    </row>
    <row r="27" spans="1:10" x14ac:dyDescent="0.3">
      <c r="A27" s="31">
        <v>25</v>
      </c>
      <c r="B27" s="31"/>
      <c r="C27" s="31">
        <v>1</v>
      </c>
      <c r="D27" s="111" t="s">
        <v>43</v>
      </c>
      <c r="E27" s="107">
        <v>0</v>
      </c>
      <c r="F27" s="107">
        <v>1240636</v>
      </c>
      <c r="G27" s="107">
        <v>1240636</v>
      </c>
      <c r="H27" s="107">
        <v>0</v>
      </c>
      <c r="I27" s="107">
        <v>0</v>
      </c>
      <c r="J27" s="107">
        <v>0</v>
      </c>
    </row>
    <row r="28" spans="1:10" x14ac:dyDescent="0.3">
      <c r="A28" s="31">
        <v>26</v>
      </c>
      <c r="B28" s="31"/>
      <c r="C28" s="31">
        <v>2</v>
      </c>
      <c r="D28" s="111" t="s">
        <v>48</v>
      </c>
      <c r="E28" s="107">
        <v>2667000</v>
      </c>
      <c r="F28" s="107">
        <v>2667000</v>
      </c>
      <c r="G28" s="107">
        <v>2667000</v>
      </c>
      <c r="H28" s="107">
        <v>0</v>
      </c>
      <c r="I28" s="107">
        <v>0</v>
      </c>
      <c r="J28" s="107">
        <v>0</v>
      </c>
    </row>
    <row r="29" spans="1:10" ht="15.6" x14ac:dyDescent="0.3">
      <c r="A29" s="31">
        <v>27</v>
      </c>
      <c r="B29" s="125">
        <v>3</v>
      </c>
      <c r="C29" s="126"/>
      <c r="D29" s="122" t="s">
        <v>173</v>
      </c>
      <c r="E29" s="110">
        <f>SUM(E26+E5)</f>
        <v>68852000</v>
      </c>
      <c r="F29" s="110">
        <f>SUM(F26+F5)</f>
        <v>77752000</v>
      </c>
      <c r="G29" s="110">
        <f>SUM(G26+G5)</f>
        <v>77752000</v>
      </c>
      <c r="H29" s="110">
        <v>0</v>
      </c>
      <c r="I29" s="110">
        <v>0</v>
      </c>
      <c r="J29" s="107">
        <v>14</v>
      </c>
    </row>
    <row r="30" spans="1:10" x14ac:dyDescent="0.3">
      <c r="A30" s="31">
        <v>28</v>
      </c>
      <c r="B30" s="204" t="s">
        <v>161</v>
      </c>
      <c r="C30" s="205"/>
      <c r="D30" s="129" t="s">
        <v>175</v>
      </c>
      <c r="E30" s="107">
        <f t="shared" ref="E30:G31" si="0">SUM(E7+E11+E15+E19+E23)</f>
        <v>34930000</v>
      </c>
      <c r="F30" s="107">
        <f t="shared" si="0"/>
        <v>39066000</v>
      </c>
      <c r="G30" s="107">
        <f t="shared" si="0"/>
        <v>39066000</v>
      </c>
      <c r="H30" s="107">
        <v>0</v>
      </c>
      <c r="I30" s="107">
        <v>0</v>
      </c>
      <c r="J30" s="107">
        <v>0</v>
      </c>
    </row>
    <row r="31" spans="1:10" x14ac:dyDescent="0.3">
      <c r="A31" s="31">
        <v>29</v>
      </c>
      <c r="B31" s="205"/>
      <c r="C31" s="205"/>
      <c r="D31" s="131" t="s">
        <v>176</v>
      </c>
      <c r="E31" s="107">
        <f t="shared" si="0"/>
        <v>6530000</v>
      </c>
      <c r="F31" s="107">
        <f t="shared" si="0"/>
        <v>7482000</v>
      </c>
      <c r="G31" s="107">
        <f t="shared" si="0"/>
        <v>7482000</v>
      </c>
      <c r="H31" s="107">
        <v>0</v>
      </c>
      <c r="I31" s="107">
        <v>0</v>
      </c>
      <c r="J31" s="107">
        <v>0</v>
      </c>
    </row>
    <row r="32" spans="1:10" x14ac:dyDescent="0.3">
      <c r="A32" s="31">
        <v>30</v>
      </c>
      <c r="B32" s="205"/>
      <c r="C32" s="205"/>
      <c r="D32" s="130" t="s">
        <v>177</v>
      </c>
      <c r="E32" s="107">
        <f>SUM(E9+E13+E17+E21+E25)</f>
        <v>24725000</v>
      </c>
      <c r="F32" s="107">
        <f>SUM(F9+F13+F17+F21+F25)</f>
        <v>27296364</v>
      </c>
      <c r="G32" s="107">
        <f>SUM(G9+G13+G17+G21+G25)</f>
        <v>27296364</v>
      </c>
      <c r="H32" s="107">
        <v>0</v>
      </c>
      <c r="I32" s="107">
        <v>0</v>
      </c>
      <c r="J32" s="107">
        <v>0</v>
      </c>
    </row>
  </sheetData>
  <mergeCells count="3">
    <mergeCell ref="A1:J1"/>
    <mergeCell ref="A2:J2"/>
    <mergeCell ref="B30:C3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0BA5-C619-41F3-AB82-7AE9E627BFF1}">
  <dimension ref="A1:F29"/>
  <sheetViews>
    <sheetView workbookViewId="0">
      <selection activeCell="E9" sqref="E9"/>
    </sheetView>
  </sheetViews>
  <sheetFormatPr defaultRowHeight="14.4" x14ac:dyDescent="0.3"/>
  <cols>
    <col min="1" max="1" width="7" customWidth="1"/>
    <col min="2" max="2" width="23.88671875" customWidth="1"/>
    <col min="3" max="3" width="13.88671875" customWidth="1"/>
    <col min="4" max="4" width="13.21875" customWidth="1"/>
    <col min="5" max="5" width="12" customWidth="1"/>
    <col min="6" max="6" width="10.88671875" customWidth="1"/>
    <col min="7" max="7" width="8.33203125" customWidth="1"/>
  </cols>
  <sheetData>
    <row r="1" spans="1:6" ht="35.4" customHeight="1" x14ac:dyDescent="0.3">
      <c r="A1" s="206" t="s">
        <v>192</v>
      </c>
      <c r="B1" s="206"/>
      <c r="C1" s="206"/>
      <c r="D1" s="206"/>
      <c r="E1" s="206"/>
      <c r="F1" s="206"/>
    </row>
    <row r="2" spans="1:6" x14ac:dyDescent="0.3">
      <c r="A2" s="98"/>
      <c r="B2" s="98"/>
      <c r="C2" s="98"/>
      <c r="D2" s="98"/>
      <c r="E2" s="128"/>
      <c r="F2" s="88" t="s">
        <v>151</v>
      </c>
    </row>
    <row r="3" spans="1:6" x14ac:dyDescent="0.3">
      <c r="A3" s="98"/>
      <c r="B3" s="98"/>
      <c r="C3" s="98"/>
      <c r="D3" s="98"/>
      <c r="E3" s="215" t="s">
        <v>234</v>
      </c>
      <c r="F3" s="215"/>
    </row>
    <row r="4" spans="1:6" ht="25.2" customHeight="1" thickBot="1" x14ac:dyDescent="0.35">
      <c r="A4" s="93"/>
      <c r="B4" s="93"/>
      <c r="C4" s="93"/>
      <c r="D4" s="93"/>
      <c r="E4" s="88"/>
    </row>
    <row r="5" spans="1:6" ht="31.2" customHeight="1" x14ac:dyDescent="0.3">
      <c r="A5" s="207"/>
      <c r="B5" s="209" t="s">
        <v>3</v>
      </c>
      <c r="C5" s="209" t="s">
        <v>149</v>
      </c>
      <c r="D5" s="211" t="s">
        <v>150</v>
      </c>
      <c r="E5" s="213" t="s">
        <v>193</v>
      </c>
      <c r="F5" s="214"/>
    </row>
    <row r="6" spans="1:6" ht="48" customHeight="1" thickBot="1" x14ac:dyDescent="0.35">
      <c r="A6" s="208"/>
      <c r="B6" s="210"/>
      <c r="C6" s="210"/>
      <c r="D6" s="212"/>
      <c r="E6" s="96" t="s">
        <v>156</v>
      </c>
      <c r="F6" s="97" t="s">
        <v>157</v>
      </c>
    </row>
    <row r="7" spans="1:6" ht="16.2" thickBot="1" x14ac:dyDescent="0.35">
      <c r="A7" s="94" t="s">
        <v>5</v>
      </c>
      <c r="B7" s="95" t="s">
        <v>6</v>
      </c>
      <c r="C7" s="95" t="s">
        <v>7</v>
      </c>
      <c r="D7" s="95" t="s">
        <v>8</v>
      </c>
      <c r="E7" s="99" t="s">
        <v>10</v>
      </c>
      <c r="F7" s="99" t="s">
        <v>11</v>
      </c>
    </row>
    <row r="8" spans="1:6" ht="26.4" x14ac:dyDescent="0.3">
      <c r="A8" s="90">
        <v>1</v>
      </c>
      <c r="B8" s="91" t="s">
        <v>145</v>
      </c>
      <c r="C8" s="92">
        <v>9800000</v>
      </c>
      <c r="D8" s="92">
        <v>13197545</v>
      </c>
      <c r="E8" s="141">
        <v>13197545</v>
      </c>
      <c r="F8" s="100">
        <v>0</v>
      </c>
    </row>
    <row r="9" spans="1:6" x14ac:dyDescent="0.3">
      <c r="A9" s="81">
        <v>2</v>
      </c>
      <c r="B9" s="82" t="s">
        <v>143</v>
      </c>
      <c r="C9" s="83">
        <v>2361000</v>
      </c>
      <c r="D9" s="83">
        <v>2361000</v>
      </c>
      <c r="E9" s="141">
        <v>2361000</v>
      </c>
      <c r="F9" s="100">
        <v>0</v>
      </c>
    </row>
    <row r="10" spans="1:6" ht="26.4" x14ac:dyDescent="0.3">
      <c r="A10" s="81">
        <v>3</v>
      </c>
      <c r="B10" s="82" t="s">
        <v>144</v>
      </c>
      <c r="C10" s="83">
        <v>3284000</v>
      </c>
      <c r="D10" s="83">
        <v>4099000</v>
      </c>
      <c r="E10" s="141">
        <v>4099000</v>
      </c>
      <c r="F10" s="100">
        <v>0</v>
      </c>
    </row>
    <row r="11" spans="1:6" ht="39.6" x14ac:dyDescent="0.3">
      <c r="A11" s="81">
        <v>4</v>
      </c>
      <c r="B11" s="82" t="s">
        <v>146</v>
      </c>
      <c r="C11" s="83">
        <v>0</v>
      </c>
      <c r="D11" s="83">
        <v>0</v>
      </c>
      <c r="E11" s="100">
        <v>0</v>
      </c>
      <c r="F11" s="100">
        <v>0</v>
      </c>
    </row>
    <row r="12" spans="1:6" ht="26.4" x14ac:dyDescent="0.3">
      <c r="A12" s="81">
        <v>5</v>
      </c>
      <c r="B12" s="82" t="s">
        <v>147</v>
      </c>
      <c r="C12" s="83">
        <v>0</v>
      </c>
      <c r="D12" s="83">
        <v>0</v>
      </c>
      <c r="E12" s="100">
        <v>0</v>
      </c>
      <c r="F12" s="100">
        <v>0</v>
      </c>
    </row>
    <row r="13" spans="1:6" ht="26.4" x14ac:dyDescent="0.3">
      <c r="A13" s="86">
        <v>6</v>
      </c>
      <c r="B13" s="84" t="s">
        <v>148</v>
      </c>
      <c r="C13" s="85">
        <v>15445000</v>
      </c>
      <c r="D13" s="85">
        <v>19657545</v>
      </c>
      <c r="E13" s="102">
        <v>19657545</v>
      </c>
      <c r="F13" s="101">
        <v>0</v>
      </c>
    </row>
    <row r="14" spans="1:6" ht="26.4" x14ac:dyDescent="0.3">
      <c r="A14" s="86">
        <v>7</v>
      </c>
      <c r="B14" s="84" t="s">
        <v>154</v>
      </c>
      <c r="C14" s="85">
        <v>15445000</v>
      </c>
      <c r="D14" s="85">
        <v>19657545</v>
      </c>
      <c r="E14" s="102">
        <v>19657545</v>
      </c>
      <c r="F14" s="101">
        <v>0</v>
      </c>
    </row>
    <row r="20" spans="1:6" ht="31.8" customHeight="1" x14ac:dyDescent="0.3">
      <c r="A20" s="200" t="s">
        <v>194</v>
      </c>
      <c r="B20" s="200"/>
      <c r="C20" s="200"/>
      <c r="D20" s="200"/>
      <c r="E20" s="200"/>
      <c r="F20" s="200"/>
    </row>
    <row r="21" spans="1:6" x14ac:dyDescent="0.3">
      <c r="D21" s="88"/>
      <c r="E21" s="128"/>
      <c r="F21" s="88" t="s">
        <v>151</v>
      </c>
    </row>
    <row r="22" spans="1:6" x14ac:dyDescent="0.3">
      <c r="D22" s="88"/>
      <c r="E22" s="93"/>
      <c r="F22" s="88"/>
    </row>
    <row r="23" spans="1:6" ht="15" thickBot="1" x14ac:dyDescent="0.35">
      <c r="D23" s="88"/>
      <c r="E23" s="93"/>
      <c r="F23" s="88"/>
    </row>
    <row r="24" spans="1:6" ht="15.6" customHeight="1" x14ac:dyDescent="0.3">
      <c r="A24" s="207"/>
      <c r="B24" s="209" t="s">
        <v>3</v>
      </c>
      <c r="C24" s="209" t="s">
        <v>149</v>
      </c>
      <c r="D24" s="211" t="s">
        <v>150</v>
      </c>
      <c r="E24" s="213" t="s">
        <v>193</v>
      </c>
      <c r="F24" s="214"/>
    </row>
    <row r="25" spans="1:6" ht="45.6" customHeight="1" thickBot="1" x14ac:dyDescent="0.35">
      <c r="A25" s="208"/>
      <c r="B25" s="210"/>
      <c r="C25" s="210"/>
      <c r="D25" s="212"/>
      <c r="E25" s="96" t="s">
        <v>156</v>
      </c>
      <c r="F25" s="97" t="s">
        <v>157</v>
      </c>
    </row>
    <row r="26" spans="1:6" ht="15.6" customHeight="1" thickBot="1" x14ac:dyDescent="0.35">
      <c r="A26" s="94" t="s">
        <v>5</v>
      </c>
      <c r="B26" s="95" t="s">
        <v>6</v>
      </c>
      <c r="C26" s="95" t="s">
        <v>7</v>
      </c>
      <c r="D26" s="95" t="s">
        <v>8</v>
      </c>
      <c r="E26" s="99" t="s">
        <v>10</v>
      </c>
      <c r="F26" s="99" t="s">
        <v>11</v>
      </c>
    </row>
    <row r="27" spans="1:6" ht="39.6" x14ac:dyDescent="0.3">
      <c r="A27" s="90">
        <v>1</v>
      </c>
      <c r="B27" s="91" t="s">
        <v>152</v>
      </c>
      <c r="C27" s="92">
        <v>0</v>
      </c>
      <c r="D27" s="92">
        <v>771455</v>
      </c>
      <c r="E27" s="103">
        <v>771455</v>
      </c>
      <c r="F27" s="103">
        <v>0</v>
      </c>
    </row>
    <row r="28" spans="1:6" ht="26.4" x14ac:dyDescent="0.3">
      <c r="A28" s="81">
        <v>2</v>
      </c>
      <c r="B28" s="82" t="s">
        <v>153</v>
      </c>
      <c r="C28" s="83">
        <v>53407000</v>
      </c>
      <c r="D28" s="83">
        <v>57323000</v>
      </c>
      <c r="E28" s="103">
        <v>57323000</v>
      </c>
      <c r="F28" s="103">
        <v>0</v>
      </c>
    </row>
    <row r="29" spans="1:6" ht="26.4" x14ac:dyDescent="0.3">
      <c r="A29" s="86">
        <v>3</v>
      </c>
      <c r="B29" s="84" t="s">
        <v>155</v>
      </c>
      <c r="C29" s="85">
        <v>53407000</v>
      </c>
      <c r="D29" s="85">
        <v>58094455</v>
      </c>
      <c r="E29" s="104">
        <v>58094455</v>
      </c>
      <c r="F29" s="105">
        <v>0</v>
      </c>
    </row>
  </sheetData>
  <mergeCells count="13">
    <mergeCell ref="A1:F1"/>
    <mergeCell ref="A24:A25"/>
    <mergeCell ref="B24:B25"/>
    <mergeCell ref="C24:C25"/>
    <mergeCell ref="D24:D25"/>
    <mergeCell ref="E24:F24"/>
    <mergeCell ref="A20:F20"/>
    <mergeCell ref="E5:F5"/>
    <mergeCell ref="B5:B6"/>
    <mergeCell ref="C5:C6"/>
    <mergeCell ref="D5:D6"/>
    <mergeCell ref="A5:A6"/>
    <mergeCell ref="E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E9DF-C8AD-4C42-9798-5AF2BF852C0D}">
  <dimension ref="A1:O26"/>
  <sheetViews>
    <sheetView tabSelected="1" workbookViewId="0">
      <selection activeCell="S20" sqref="S20"/>
    </sheetView>
  </sheetViews>
  <sheetFormatPr defaultRowHeight="14.4" x14ac:dyDescent="0.3"/>
  <cols>
    <col min="1" max="1" width="5.6640625" customWidth="1"/>
    <col min="2" max="2" width="20.77734375" customWidth="1"/>
    <col min="3" max="3" width="7.77734375" customWidth="1"/>
    <col min="4" max="4" width="8" customWidth="1"/>
    <col min="5" max="5" width="7.5546875" customWidth="1"/>
    <col min="6" max="6" width="7.77734375" customWidth="1"/>
    <col min="7" max="7" width="8" customWidth="1"/>
    <col min="8" max="8" width="7.21875" customWidth="1"/>
    <col min="9" max="11" width="7.88671875" customWidth="1"/>
    <col min="12" max="12" width="7.6640625" customWidth="1"/>
    <col min="13" max="13" width="7.44140625" customWidth="1"/>
    <col min="14" max="14" width="7.88671875" customWidth="1"/>
  </cols>
  <sheetData>
    <row r="1" spans="1:15" x14ac:dyDescent="0.3">
      <c r="A1" s="202" t="s">
        <v>235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 x14ac:dyDescent="0.3">
      <c r="A2" s="202" t="s">
        <v>229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x14ac:dyDescent="0.3">
      <c r="A3" s="216" t="s">
        <v>236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</row>
    <row r="4" spans="1:15" x14ac:dyDescent="0.3">
      <c r="A4" s="217" t="s">
        <v>230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</row>
    <row r="5" spans="1:15" ht="20.399999999999999" x14ac:dyDescent="0.3">
      <c r="A5" s="143" t="s">
        <v>0</v>
      </c>
      <c r="B5" s="31" t="s">
        <v>195</v>
      </c>
      <c r="C5" s="144" t="s">
        <v>196</v>
      </c>
      <c r="D5" s="144" t="s">
        <v>197</v>
      </c>
      <c r="E5" s="144" t="s">
        <v>198</v>
      </c>
      <c r="F5" s="144" t="s">
        <v>199</v>
      </c>
      <c r="G5" s="144" t="s">
        <v>200</v>
      </c>
      <c r="H5" s="144" t="s">
        <v>201</v>
      </c>
      <c r="I5" s="144" t="s">
        <v>202</v>
      </c>
      <c r="J5" s="144" t="s">
        <v>203</v>
      </c>
      <c r="K5" s="144" t="s">
        <v>204</v>
      </c>
      <c r="L5" s="144" t="s">
        <v>205</v>
      </c>
      <c r="M5" s="144" t="s">
        <v>206</v>
      </c>
      <c r="N5" s="144" t="s">
        <v>207</v>
      </c>
      <c r="O5" s="144" t="s">
        <v>208</v>
      </c>
    </row>
    <row r="6" spans="1:15" x14ac:dyDescent="0.3">
      <c r="A6" s="31" t="s">
        <v>5</v>
      </c>
      <c r="B6" s="31" t="s">
        <v>6</v>
      </c>
      <c r="C6" s="144" t="s">
        <v>7</v>
      </c>
      <c r="D6" s="144" t="s">
        <v>8</v>
      </c>
      <c r="E6" s="144" t="s">
        <v>9</v>
      </c>
      <c r="F6" s="144" t="s">
        <v>10</v>
      </c>
      <c r="G6" s="144" t="s">
        <v>11</v>
      </c>
      <c r="H6" s="144" t="s">
        <v>64</v>
      </c>
      <c r="I6" s="144" t="s">
        <v>65</v>
      </c>
      <c r="J6" s="144" t="s">
        <v>80</v>
      </c>
      <c r="K6" s="144" t="s">
        <v>162</v>
      </c>
      <c r="L6" s="144" t="s">
        <v>209</v>
      </c>
      <c r="M6" s="144" t="s">
        <v>210</v>
      </c>
      <c r="N6" s="144" t="s">
        <v>211</v>
      </c>
      <c r="O6" s="144" t="s">
        <v>212</v>
      </c>
    </row>
    <row r="7" spans="1:15" x14ac:dyDescent="0.3">
      <c r="A7" s="31">
        <v>1</v>
      </c>
      <c r="B7" s="31" t="s">
        <v>213</v>
      </c>
      <c r="C7" s="145">
        <v>771455</v>
      </c>
      <c r="D7" s="146">
        <v>308758</v>
      </c>
      <c r="E7" s="146">
        <v>396061</v>
      </c>
      <c r="F7" s="146">
        <v>283364</v>
      </c>
      <c r="G7" s="146">
        <v>370667</v>
      </c>
      <c r="H7" s="146">
        <v>897970</v>
      </c>
      <c r="I7" s="146">
        <v>1671728</v>
      </c>
      <c r="J7" s="146">
        <v>1611986</v>
      </c>
      <c r="K7" s="146">
        <v>1852243</v>
      </c>
      <c r="L7" s="146">
        <v>2539546</v>
      </c>
      <c r="M7" s="146">
        <v>2076849</v>
      </c>
      <c r="N7" s="146">
        <v>1464152</v>
      </c>
      <c r="O7" s="145">
        <v>0</v>
      </c>
    </row>
    <row r="8" spans="1:15" x14ac:dyDescent="0.3">
      <c r="A8" s="31">
        <v>2</v>
      </c>
      <c r="B8" s="147" t="s">
        <v>18</v>
      </c>
      <c r="C8" s="146">
        <v>850000</v>
      </c>
      <c r="D8" s="146">
        <v>1400000</v>
      </c>
      <c r="E8" s="146">
        <v>1200000</v>
      </c>
      <c r="F8" s="146">
        <v>1400000</v>
      </c>
      <c r="G8" s="146">
        <v>1840000</v>
      </c>
      <c r="H8" s="146">
        <v>2500000</v>
      </c>
      <c r="I8" s="146">
        <v>3000000</v>
      </c>
      <c r="J8" s="146">
        <v>3300000</v>
      </c>
      <c r="K8" s="146">
        <v>2000000</v>
      </c>
      <c r="L8" s="146">
        <v>850000</v>
      </c>
      <c r="M8" s="146">
        <v>700000</v>
      </c>
      <c r="N8" s="146">
        <v>617545</v>
      </c>
      <c r="O8" s="146">
        <f t="shared" ref="O8:O13" si="0">SUM(C8:N8)</f>
        <v>19657545</v>
      </c>
    </row>
    <row r="9" spans="1:15" x14ac:dyDescent="0.3">
      <c r="A9" s="31">
        <v>3</v>
      </c>
      <c r="B9" s="147" t="s">
        <v>214</v>
      </c>
      <c r="C9" s="146">
        <v>0</v>
      </c>
      <c r="D9" s="146">
        <v>0</v>
      </c>
      <c r="E9" s="146">
        <v>0</v>
      </c>
      <c r="F9" s="146">
        <v>0</v>
      </c>
      <c r="G9" s="146">
        <v>0</v>
      </c>
      <c r="H9" s="146">
        <v>0</v>
      </c>
      <c r="I9" s="146">
        <v>0</v>
      </c>
      <c r="J9" s="146">
        <v>0</v>
      </c>
      <c r="K9" s="146">
        <v>0</v>
      </c>
      <c r="L9" s="146">
        <v>0</v>
      </c>
      <c r="M9" s="146">
        <v>0</v>
      </c>
      <c r="N9" s="146">
        <v>0</v>
      </c>
      <c r="O9" s="146">
        <f t="shared" si="0"/>
        <v>0</v>
      </c>
    </row>
    <row r="10" spans="1:15" x14ac:dyDescent="0.3">
      <c r="A10" s="31">
        <v>4</v>
      </c>
      <c r="B10" s="147" t="s">
        <v>232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>
        <f t="shared" si="0"/>
        <v>0</v>
      </c>
    </row>
    <row r="11" spans="1:15" x14ac:dyDescent="0.3">
      <c r="A11" s="31">
        <v>5</v>
      </c>
      <c r="B11" s="147" t="s">
        <v>215</v>
      </c>
      <c r="C11" s="146">
        <v>0</v>
      </c>
      <c r="D11" s="146">
        <v>0</v>
      </c>
      <c r="E11" s="146">
        <v>0</v>
      </c>
      <c r="F11" s="146">
        <v>0</v>
      </c>
      <c r="G11" s="146">
        <v>0</v>
      </c>
      <c r="H11" s="146">
        <v>0</v>
      </c>
      <c r="I11" s="146">
        <v>0</v>
      </c>
      <c r="J11" s="146">
        <v>0</v>
      </c>
      <c r="K11" s="146">
        <v>0</v>
      </c>
      <c r="L11" s="146">
        <v>0</v>
      </c>
      <c r="M11" s="146">
        <v>0</v>
      </c>
      <c r="N11" s="146">
        <v>0</v>
      </c>
      <c r="O11" s="146">
        <f t="shared" si="0"/>
        <v>0</v>
      </c>
    </row>
    <row r="12" spans="1:15" x14ac:dyDescent="0.3">
      <c r="A12" s="31">
        <v>6</v>
      </c>
      <c r="B12" s="147" t="s">
        <v>216</v>
      </c>
      <c r="C12" s="146">
        <v>0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f t="shared" si="0"/>
        <v>0</v>
      </c>
    </row>
    <row r="13" spans="1:15" x14ac:dyDescent="0.3">
      <c r="A13" s="31">
        <v>7</v>
      </c>
      <c r="B13" s="148" t="s">
        <v>217</v>
      </c>
      <c r="C13" s="146">
        <v>4841000</v>
      </c>
      <c r="D13" s="146">
        <v>4841000</v>
      </c>
      <c r="E13" s="146">
        <v>4841000</v>
      </c>
      <c r="F13" s="146">
        <v>4841000</v>
      </c>
      <c r="G13" s="146">
        <v>4841000</v>
      </c>
      <c r="H13" s="146">
        <v>4841000</v>
      </c>
      <c r="I13" s="146">
        <v>4841000</v>
      </c>
      <c r="J13" s="146">
        <v>4841000</v>
      </c>
      <c r="K13" s="146">
        <v>4841000</v>
      </c>
      <c r="L13" s="146">
        <v>4841000</v>
      </c>
      <c r="M13" s="146">
        <v>4841000</v>
      </c>
      <c r="N13" s="146">
        <v>4843455</v>
      </c>
      <c r="O13" s="149">
        <f t="shared" si="0"/>
        <v>58094455</v>
      </c>
    </row>
    <row r="14" spans="1:15" x14ac:dyDescent="0.3">
      <c r="A14" s="31">
        <v>8</v>
      </c>
      <c r="B14" s="150" t="s">
        <v>218</v>
      </c>
      <c r="C14" s="146">
        <f t="shared" ref="C14:O14" si="1">SUM(C7:C13)</f>
        <v>6462455</v>
      </c>
      <c r="D14" s="146">
        <f t="shared" si="1"/>
        <v>6549758</v>
      </c>
      <c r="E14" s="146">
        <f t="shared" si="1"/>
        <v>6437061</v>
      </c>
      <c r="F14" s="146">
        <f t="shared" si="1"/>
        <v>6524364</v>
      </c>
      <c r="G14" s="146">
        <f t="shared" si="1"/>
        <v>7051667</v>
      </c>
      <c r="H14" s="146">
        <f t="shared" si="1"/>
        <v>8238970</v>
      </c>
      <c r="I14" s="146">
        <f t="shared" si="1"/>
        <v>9512728</v>
      </c>
      <c r="J14" s="146">
        <f t="shared" si="1"/>
        <v>9752986</v>
      </c>
      <c r="K14" s="146">
        <f t="shared" si="1"/>
        <v>8693243</v>
      </c>
      <c r="L14" s="146">
        <f t="shared" si="1"/>
        <v>8230546</v>
      </c>
      <c r="M14" s="146">
        <f t="shared" si="1"/>
        <v>7617849</v>
      </c>
      <c r="N14" s="146">
        <f t="shared" si="1"/>
        <v>6925152</v>
      </c>
      <c r="O14" s="146">
        <f t="shared" si="1"/>
        <v>77752000</v>
      </c>
    </row>
    <row r="15" spans="1:15" x14ac:dyDescent="0.3">
      <c r="A15" s="31">
        <v>9</v>
      </c>
      <c r="B15" s="147" t="s">
        <v>219</v>
      </c>
      <c r="C15" s="146">
        <v>3255500</v>
      </c>
      <c r="D15" s="146">
        <v>3255500</v>
      </c>
      <c r="E15" s="146">
        <v>3255500</v>
      </c>
      <c r="F15" s="146">
        <v>3255500</v>
      </c>
      <c r="G15" s="146">
        <v>3255500</v>
      </c>
      <c r="H15" s="146">
        <v>3255500</v>
      </c>
      <c r="I15" s="146">
        <v>3255500</v>
      </c>
      <c r="J15" s="146">
        <v>3255500</v>
      </c>
      <c r="K15" s="146">
        <v>3255500</v>
      </c>
      <c r="L15" s="146">
        <v>3255500</v>
      </c>
      <c r="M15" s="146">
        <v>3255500</v>
      </c>
      <c r="N15" s="146">
        <v>3255500</v>
      </c>
      <c r="O15" s="146">
        <f>SUM(C15:N15)</f>
        <v>39066000</v>
      </c>
    </row>
    <row r="16" spans="1:15" x14ac:dyDescent="0.3">
      <c r="A16" s="31">
        <v>10</v>
      </c>
      <c r="B16" s="147" t="s">
        <v>220</v>
      </c>
      <c r="C16" s="146">
        <v>623500</v>
      </c>
      <c r="D16" s="146">
        <v>623500</v>
      </c>
      <c r="E16" s="146">
        <v>623500</v>
      </c>
      <c r="F16" s="146">
        <v>623500</v>
      </c>
      <c r="G16" s="146">
        <v>623500</v>
      </c>
      <c r="H16" s="146">
        <v>623500</v>
      </c>
      <c r="I16" s="146">
        <v>623500</v>
      </c>
      <c r="J16" s="146">
        <v>623500</v>
      </c>
      <c r="K16" s="146">
        <v>623500</v>
      </c>
      <c r="L16" s="146">
        <v>623500</v>
      </c>
      <c r="M16" s="146">
        <v>623500</v>
      </c>
      <c r="N16" s="146">
        <v>623500</v>
      </c>
      <c r="O16" s="146">
        <f t="shared" ref="O16:O24" si="2">SUM(C16:N16)</f>
        <v>7482000</v>
      </c>
    </row>
    <row r="17" spans="1:15" x14ac:dyDescent="0.3">
      <c r="A17" s="31">
        <v>11</v>
      </c>
      <c r="B17" s="147" t="s">
        <v>221</v>
      </c>
      <c r="C17" s="146">
        <v>2274697</v>
      </c>
      <c r="D17" s="146">
        <v>2274697</v>
      </c>
      <c r="E17" s="146">
        <v>2274697</v>
      </c>
      <c r="F17" s="146">
        <v>2274697</v>
      </c>
      <c r="G17" s="146">
        <v>2274697</v>
      </c>
      <c r="H17" s="146">
        <v>2274697</v>
      </c>
      <c r="I17" s="146">
        <v>2274697</v>
      </c>
      <c r="J17" s="146">
        <v>2274697</v>
      </c>
      <c r="K17" s="146">
        <v>2274697</v>
      </c>
      <c r="L17" s="146">
        <v>2274697</v>
      </c>
      <c r="M17" s="146">
        <v>2274697</v>
      </c>
      <c r="N17" s="146">
        <v>2274697</v>
      </c>
      <c r="O17" s="146">
        <f t="shared" si="2"/>
        <v>27296364</v>
      </c>
    </row>
    <row r="18" spans="1:15" x14ac:dyDescent="0.3">
      <c r="A18" s="31">
        <v>12</v>
      </c>
      <c r="B18" s="109" t="s">
        <v>23</v>
      </c>
      <c r="C18" s="146">
        <v>0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f t="shared" si="2"/>
        <v>0</v>
      </c>
    </row>
    <row r="19" spans="1:15" x14ac:dyDescent="0.3">
      <c r="A19" s="31">
        <v>13</v>
      </c>
      <c r="B19" s="109" t="s">
        <v>222</v>
      </c>
      <c r="C19" s="146">
        <v>0</v>
      </c>
      <c r="D19" s="146">
        <v>0</v>
      </c>
      <c r="E19" s="146">
        <v>0</v>
      </c>
      <c r="F19" s="146">
        <v>0</v>
      </c>
      <c r="G19" s="146">
        <v>0</v>
      </c>
      <c r="H19" s="146">
        <v>0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f t="shared" si="2"/>
        <v>0</v>
      </c>
    </row>
    <row r="20" spans="1:15" x14ac:dyDescent="0.3">
      <c r="A20" s="31">
        <v>14</v>
      </c>
      <c r="B20" s="108" t="s">
        <v>223</v>
      </c>
      <c r="C20" s="146">
        <v>0</v>
      </c>
      <c r="D20" s="146">
        <v>0</v>
      </c>
      <c r="E20" s="146">
        <v>0</v>
      </c>
      <c r="F20" s="146">
        <v>0</v>
      </c>
      <c r="G20" s="146">
        <v>0</v>
      </c>
      <c r="H20" s="146">
        <v>413545</v>
      </c>
      <c r="I20" s="146">
        <v>413545</v>
      </c>
      <c r="J20" s="146">
        <v>413546</v>
      </c>
      <c r="K20" s="146">
        <v>0</v>
      </c>
      <c r="L20" s="146">
        <v>0</v>
      </c>
      <c r="M20" s="146">
        <v>0</v>
      </c>
      <c r="N20" s="146">
        <v>0</v>
      </c>
      <c r="O20" s="146">
        <f t="shared" si="2"/>
        <v>1240636</v>
      </c>
    </row>
    <row r="21" spans="1:15" x14ac:dyDescent="0.3">
      <c r="A21" s="31">
        <v>15</v>
      </c>
      <c r="B21" s="109" t="s">
        <v>224</v>
      </c>
      <c r="C21" s="146">
        <v>0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1333500</v>
      </c>
      <c r="J21" s="146">
        <v>1333500</v>
      </c>
      <c r="K21" s="146">
        <v>0</v>
      </c>
      <c r="L21" s="146">
        <v>0</v>
      </c>
      <c r="M21" s="146">
        <v>0</v>
      </c>
      <c r="N21" s="146">
        <v>0</v>
      </c>
      <c r="O21" s="146">
        <f t="shared" si="2"/>
        <v>2667000</v>
      </c>
    </row>
    <row r="22" spans="1:15" x14ac:dyDescent="0.3">
      <c r="A22" s="31">
        <v>16</v>
      </c>
      <c r="B22" s="109" t="s">
        <v>225</v>
      </c>
      <c r="C22" s="146">
        <v>0</v>
      </c>
      <c r="D22" s="146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f t="shared" si="2"/>
        <v>0</v>
      </c>
    </row>
    <row r="23" spans="1:15" x14ac:dyDescent="0.3">
      <c r="A23" s="31">
        <v>17</v>
      </c>
      <c r="B23" s="109" t="s">
        <v>226</v>
      </c>
      <c r="C23" s="146">
        <v>0</v>
      </c>
      <c r="D23" s="146">
        <v>0</v>
      </c>
      <c r="E23" s="146">
        <v>0</v>
      </c>
      <c r="F23" s="146">
        <v>0</v>
      </c>
      <c r="G23" s="146">
        <v>0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0</v>
      </c>
      <c r="O23" s="146">
        <f t="shared" si="2"/>
        <v>0</v>
      </c>
    </row>
    <row r="24" spans="1:15" x14ac:dyDescent="0.3">
      <c r="A24" s="31">
        <v>18</v>
      </c>
      <c r="B24" s="109" t="s">
        <v>231</v>
      </c>
      <c r="C24" s="146">
        <v>0</v>
      </c>
      <c r="D24" s="146">
        <v>0</v>
      </c>
      <c r="E24" s="146">
        <v>0</v>
      </c>
      <c r="F24" s="146">
        <v>0</v>
      </c>
      <c r="G24" s="146">
        <v>0</v>
      </c>
      <c r="H24" s="146">
        <v>0</v>
      </c>
      <c r="I24" s="146">
        <v>0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f t="shared" si="2"/>
        <v>0</v>
      </c>
    </row>
    <row r="25" spans="1:15" x14ac:dyDescent="0.3">
      <c r="A25" s="31">
        <v>190</v>
      </c>
      <c r="B25" s="150" t="s">
        <v>227</v>
      </c>
      <c r="C25" s="146">
        <f t="shared" ref="C25:M25" si="3">SUM(C15:C24)</f>
        <v>6153697</v>
      </c>
      <c r="D25" s="146">
        <f t="shared" si="3"/>
        <v>6153697</v>
      </c>
      <c r="E25" s="146">
        <f t="shared" si="3"/>
        <v>6153697</v>
      </c>
      <c r="F25" s="146">
        <f t="shared" si="3"/>
        <v>6153697</v>
      </c>
      <c r="G25" s="146">
        <f t="shared" si="3"/>
        <v>6153697</v>
      </c>
      <c r="H25" s="146">
        <f t="shared" si="3"/>
        <v>6567242</v>
      </c>
      <c r="I25" s="146">
        <f t="shared" si="3"/>
        <v>7900742</v>
      </c>
      <c r="J25" s="146">
        <f t="shared" si="3"/>
        <v>7900743</v>
      </c>
      <c r="K25" s="146">
        <f t="shared" si="3"/>
        <v>6153697</v>
      </c>
      <c r="L25" s="146">
        <f t="shared" si="3"/>
        <v>6153697</v>
      </c>
      <c r="M25" s="146">
        <f t="shared" si="3"/>
        <v>6153697</v>
      </c>
      <c r="N25" s="146">
        <f>SUM(N15:N24)</f>
        <v>6153697</v>
      </c>
      <c r="O25" s="146">
        <f t="shared" ref="O25" si="4">SUM(C25+D25+E25+F25+G25+H25+I25+J25+K25+L25+M25+N25)</f>
        <v>77752000</v>
      </c>
    </row>
    <row r="26" spans="1:15" x14ac:dyDescent="0.3">
      <c r="A26" s="31">
        <v>20</v>
      </c>
      <c r="B26" s="150" t="s">
        <v>228</v>
      </c>
      <c r="C26" s="146">
        <f t="shared" ref="C26:N26" si="5">C14-C25</f>
        <v>308758</v>
      </c>
      <c r="D26" s="146">
        <f t="shared" si="5"/>
        <v>396061</v>
      </c>
      <c r="E26" s="146">
        <f t="shared" si="5"/>
        <v>283364</v>
      </c>
      <c r="F26" s="146">
        <f t="shared" si="5"/>
        <v>370667</v>
      </c>
      <c r="G26" s="146">
        <f t="shared" si="5"/>
        <v>897970</v>
      </c>
      <c r="H26" s="146">
        <f t="shared" si="5"/>
        <v>1671728</v>
      </c>
      <c r="I26" s="146">
        <f t="shared" si="5"/>
        <v>1611986</v>
      </c>
      <c r="J26" s="146">
        <f t="shared" si="5"/>
        <v>1852243</v>
      </c>
      <c r="K26" s="146">
        <f t="shared" si="5"/>
        <v>2539546</v>
      </c>
      <c r="L26" s="146">
        <f t="shared" si="5"/>
        <v>2076849</v>
      </c>
      <c r="M26" s="146">
        <f t="shared" si="5"/>
        <v>1464152</v>
      </c>
      <c r="N26" s="146">
        <f t="shared" si="5"/>
        <v>771455</v>
      </c>
      <c r="O26" s="146">
        <v>0</v>
      </c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5A3D-5841-4036-ABBC-031A24F8AD12}">
  <dimension ref="A1:O48"/>
  <sheetViews>
    <sheetView topLeftCell="A22" workbookViewId="0">
      <selection activeCell="K32" sqref="K32"/>
    </sheetView>
  </sheetViews>
  <sheetFormatPr defaultRowHeight="14.4" x14ac:dyDescent="0.3"/>
  <cols>
    <col min="1" max="1" width="4.5546875" customWidth="1"/>
    <col min="2" max="2" width="35.21875" customWidth="1"/>
    <col min="3" max="3" width="7" customWidth="1"/>
    <col min="4" max="4" width="9.88671875" customWidth="1"/>
    <col min="5" max="5" width="10.33203125" customWidth="1"/>
    <col min="6" max="7" width="9.88671875" customWidth="1"/>
  </cols>
  <sheetData>
    <row r="1" spans="1:15" x14ac:dyDescent="0.3">
      <c r="A1" s="168"/>
      <c r="B1" s="168"/>
      <c r="C1" s="168"/>
      <c r="D1" s="168"/>
      <c r="E1" s="168"/>
      <c r="F1" s="220" t="s">
        <v>280</v>
      </c>
      <c r="G1" s="220"/>
      <c r="H1" s="152"/>
      <c r="I1" s="152"/>
      <c r="J1" s="152"/>
      <c r="K1" s="152"/>
      <c r="L1" s="152"/>
      <c r="M1" s="152"/>
      <c r="N1" s="152"/>
      <c r="O1" s="152"/>
    </row>
    <row r="2" spans="1:15" x14ac:dyDescent="0.3">
      <c r="A2" s="218" t="s">
        <v>278</v>
      </c>
      <c r="B2" s="218"/>
      <c r="C2" s="218"/>
      <c r="D2" s="218"/>
      <c r="E2" s="218"/>
      <c r="F2" s="218"/>
      <c r="G2" s="218"/>
    </row>
    <row r="3" spans="1:15" x14ac:dyDescent="0.3">
      <c r="A3" s="219" t="s">
        <v>279</v>
      </c>
      <c r="B3" s="219"/>
      <c r="C3" s="219"/>
      <c r="D3" s="219"/>
      <c r="E3" s="219"/>
      <c r="F3" s="219"/>
      <c r="G3" s="219"/>
    </row>
    <row r="4" spans="1:15" x14ac:dyDescent="0.3">
      <c r="A4" s="218" t="s">
        <v>195</v>
      </c>
      <c r="B4" s="218"/>
      <c r="C4" s="218"/>
      <c r="D4" s="218"/>
      <c r="E4" s="218"/>
      <c r="F4" s="218"/>
      <c r="G4" s="218"/>
    </row>
    <row r="5" spans="1:15" ht="15" thickBot="1" x14ac:dyDescent="0.35">
      <c r="A5" s="169"/>
      <c r="B5" s="170"/>
      <c r="C5" s="171"/>
      <c r="D5" s="171"/>
      <c r="E5" s="171"/>
      <c r="F5" s="171"/>
      <c r="G5" s="171" t="s">
        <v>82</v>
      </c>
    </row>
    <row r="6" spans="1:15" ht="25.2" thickTop="1" thickBot="1" x14ac:dyDescent="0.35">
      <c r="A6" s="185" t="s">
        <v>166</v>
      </c>
      <c r="B6" s="154" t="s">
        <v>237</v>
      </c>
      <c r="C6" s="155" t="s">
        <v>4</v>
      </c>
      <c r="D6" s="155" t="s">
        <v>238</v>
      </c>
      <c r="E6" s="155" t="s">
        <v>239</v>
      </c>
      <c r="F6" s="156" t="s">
        <v>240</v>
      </c>
      <c r="G6" s="156" t="s">
        <v>241</v>
      </c>
      <c r="H6" s="134"/>
      <c r="I6" s="134"/>
      <c r="J6" s="134"/>
      <c r="K6" s="134"/>
      <c r="L6" s="134"/>
      <c r="M6" s="134"/>
      <c r="N6" s="134"/>
      <c r="O6" s="134"/>
    </row>
    <row r="7" spans="1:15" ht="15" thickBot="1" x14ac:dyDescent="0.35">
      <c r="A7" s="157" t="s">
        <v>5</v>
      </c>
      <c r="B7" s="159" t="s">
        <v>6</v>
      </c>
      <c r="C7" s="159" t="s">
        <v>7</v>
      </c>
      <c r="D7" s="159" t="s">
        <v>8</v>
      </c>
      <c r="E7" s="159" t="s">
        <v>9</v>
      </c>
      <c r="F7" s="159" t="s">
        <v>10</v>
      </c>
      <c r="G7" s="172" t="s">
        <v>11</v>
      </c>
      <c r="H7" s="151"/>
      <c r="I7" s="151"/>
      <c r="J7" s="151"/>
      <c r="K7" s="151"/>
      <c r="L7" s="151"/>
      <c r="M7" s="151"/>
      <c r="N7" s="151"/>
      <c r="O7" s="151"/>
    </row>
    <row r="8" spans="1:15" ht="15" thickBot="1" x14ac:dyDescent="0.35">
      <c r="A8" s="157" t="s">
        <v>12</v>
      </c>
      <c r="B8" s="158" t="s">
        <v>276</v>
      </c>
      <c r="C8" s="158" t="s">
        <v>242</v>
      </c>
      <c r="D8" s="153">
        <v>0</v>
      </c>
      <c r="E8" s="153">
        <v>0</v>
      </c>
      <c r="F8" s="153">
        <v>0</v>
      </c>
      <c r="G8" s="153">
        <v>0</v>
      </c>
      <c r="H8" s="134"/>
      <c r="I8" s="134"/>
      <c r="J8" s="134"/>
      <c r="K8" s="134"/>
      <c r="L8" s="134"/>
      <c r="M8" s="134"/>
      <c r="N8" s="134"/>
      <c r="O8" s="134"/>
    </row>
    <row r="9" spans="1:15" ht="15" thickBot="1" x14ac:dyDescent="0.35">
      <c r="A9" s="157" t="s">
        <v>15</v>
      </c>
      <c r="B9" s="158" t="s">
        <v>243</v>
      </c>
      <c r="C9" s="158" t="s">
        <v>244</v>
      </c>
      <c r="D9" s="153">
        <v>0</v>
      </c>
      <c r="E9" s="153">
        <v>0</v>
      </c>
      <c r="F9" s="153">
        <v>0</v>
      </c>
      <c r="G9" s="153">
        <v>0</v>
      </c>
    </row>
    <row r="10" spans="1:15" ht="15" thickBot="1" x14ac:dyDescent="0.35">
      <c r="A10" s="159" t="s">
        <v>17</v>
      </c>
      <c r="B10" s="158" t="s">
        <v>275</v>
      </c>
      <c r="C10" s="158" t="s">
        <v>245</v>
      </c>
      <c r="D10" s="153">
        <v>0</v>
      </c>
      <c r="E10" s="153">
        <v>0</v>
      </c>
      <c r="F10" s="153">
        <v>0</v>
      </c>
      <c r="G10" s="153">
        <v>0</v>
      </c>
    </row>
    <row r="11" spans="1:15" ht="15" thickBot="1" x14ac:dyDescent="0.35">
      <c r="A11" s="157" t="s">
        <v>22</v>
      </c>
      <c r="B11" s="158" t="s">
        <v>277</v>
      </c>
      <c r="C11" s="158" t="s">
        <v>42</v>
      </c>
      <c r="D11" s="153">
        <v>0</v>
      </c>
      <c r="E11" s="153">
        <v>0</v>
      </c>
      <c r="F11" s="153">
        <v>0</v>
      </c>
      <c r="G11" s="160">
        <v>0</v>
      </c>
      <c r="H11" s="134"/>
      <c r="I11" s="134"/>
      <c r="J11" s="134"/>
      <c r="K11" s="134"/>
      <c r="L11" s="134"/>
      <c r="M11" s="134"/>
      <c r="N11" s="134"/>
      <c r="O11" s="134"/>
    </row>
    <row r="12" spans="1:15" ht="15" thickBot="1" x14ac:dyDescent="0.35">
      <c r="A12" s="157" t="s">
        <v>25</v>
      </c>
      <c r="B12" s="158" t="s">
        <v>246</v>
      </c>
      <c r="C12" s="158" t="s">
        <v>247</v>
      </c>
      <c r="D12" s="153">
        <v>0</v>
      </c>
      <c r="E12" s="153">
        <v>0</v>
      </c>
      <c r="F12" s="153">
        <v>0</v>
      </c>
      <c r="G12" s="160">
        <v>0</v>
      </c>
      <c r="H12" s="134"/>
      <c r="I12" s="134"/>
      <c r="J12" s="134"/>
      <c r="K12" s="134"/>
      <c r="L12" s="134"/>
      <c r="M12" s="134"/>
      <c r="N12" s="134"/>
      <c r="O12" s="134"/>
    </row>
    <row r="13" spans="1:15" ht="15" thickBot="1" x14ac:dyDescent="0.35">
      <c r="A13" s="157" t="s">
        <v>28</v>
      </c>
      <c r="B13" s="161" t="s">
        <v>248</v>
      </c>
      <c r="C13" s="161" t="s">
        <v>249</v>
      </c>
      <c r="D13" s="153">
        <v>0</v>
      </c>
      <c r="E13" s="153">
        <v>0</v>
      </c>
      <c r="F13" s="153">
        <v>0</v>
      </c>
      <c r="G13" s="160">
        <v>0</v>
      </c>
    </row>
    <row r="14" spans="1:15" ht="15" thickBot="1" x14ac:dyDescent="0.35">
      <c r="A14" s="157" t="s">
        <v>29</v>
      </c>
      <c r="B14" s="162" t="s">
        <v>250</v>
      </c>
      <c r="C14" s="161" t="s">
        <v>249</v>
      </c>
      <c r="D14" s="153">
        <v>0</v>
      </c>
      <c r="E14" s="153">
        <v>0</v>
      </c>
      <c r="F14" s="153">
        <v>0</v>
      </c>
      <c r="G14" s="160">
        <v>0</v>
      </c>
    </row>
    <row r="15" spans="1:15" ht="15" thickBot="1" x14ac:dyDescent="0.35">
      <c r="A15" s="157" t="s">
        <v>30</v>
      </c>
      <c r="B15" s="163" t="s">
        <v>251</v>
      </c>
      <c r="C15" s="161" t="s">
        <v>249</v>
      </c>
      <c r="D15" s="153">
        <v>0</v>
      </c>
      <c r="E15" s="153">
        <v>0</v>
      </c>
      <c r="F15" s="153">
        <v>0</v>
      </c>
      <c r="G15" s="160">
        <v>0</v>
      </c>
    </row>
    <row r="16" spans="1:15" ht="15" thickBot="1" x14ac:dyDescent="0.35">
      <c r="A16" s="157" t="s">
        <v>32</v>
      </c>
      <c r="B16" s="162" t="s">
        <v>252</v>
      </c>
      <c r="C16" s="162" t="s">
        <v>253</v>
      </c>
      <c r="D16" s="153">
        <v>0</v>
      </c>
      <c r="E16" s="153">
        <v>0</v>
      </c>
      <c r="F16" s="153">
        <v>0</v>
      </c>
      <c r="G16" s="160">
        <v>0</v>
      </c>
    </row>
    <row r="17" spans="1:15" ht="15" thickBot="1" x14ac:dyDescent="0.35">
      <c r="A17" s="157" t="s">
        <v>33</v>
      </c>
      <c r="B17" s="162" t="s">
        <v>254</v>
      </c>
      <c r="C17" s="162" t="s">
        <v>255</v>
      </c>
      <c r="D17" s="153">
        <v>0</v>
      </c>
      <c r="E17" s="153">
        <v>0</v>
      </c>
      <c r="F17" s="153">
        <v>0</v>
      </c>
      <c r="G17" s="160">
        <v>0</v>
      </c>
    </row>
    <row r="18" spans="1:15" ht="15" thickBot="1" x14ac:dyDescent="0.35">
      <c r="A18" s="157" t="s">
        <v>36</v>
      </c>
      <c r="B18" s="162" t="s">
        <v>256</v>
      </c>
      <c r="C18" s="162" t="s">
        <v>257</v>
      </c>
      <c r="D18" s="153">
        <v>0</v>
      </c>
      <c r="E18" s="153">
        <v>0</v>
      </c>
      <c r="F18" s="153">
        <v>0</v>
      </c>
      <c r="G18" s="160">
        <v>0</v>
      </c>
    </row>
    <row r="19" spans="1:15" ht="15" thickBot="1" x14ac:dyDescent="0.35">
      <c r="A19" s="157" t="s">
        <v>37</v>
      </c>
      <c r="B19" s="164" t="s">
        <v>258</v>
      </c>
      <c r="C19" s="164" t="s">
        <v>257</v>
      </c>
      <c r="D19" s="153">
        <v>0</v>
      </c>
      <c r="E19" s="153">
        <v>0</v>
      </c>
      <c r="F19" s="153">
        <v>0</v>
      </c>
      <c r="G19" s="160">
        <v>0</v>
      </c>
    </row>
    <row r="20" spans="1:15" ht="15" thickBot="1" x14ac:dyDescent="0.35">
      <c r="A20" s="157" t="s">
        <v>66</v>
      </c>
      <c r="B20" s="158" t="s">
        <v>259</v>
      </c>
      <c r="C20" s="158" t="s">
        <v>19</v>
      </c>
      <c r="D20" s="153">
        <v>19657545</v>
      </c>
      <c r="E20" s="153">
        <v>17218000</v>
      </c>
      <c r="F20" s="153">
        <v>17800000</v>
      </c>
      <c r="G20" s="160">
        <v>18600000</v>
      </c>
      <c r="H20" s="134"/>
      <c r="I20" s="134"/>
      <c r="J20" s="134"/>
      <c r="K20" s="134"/>
      <c r="L20" s="134"/>
      <c r="M20" s="134"/>
      <c r="N20" s="134"/>
      <c r="O20" s="134"/>
    </row>
    <row r="21" spans="1:15" ht="15" thickBot="1" x14ac:dyDescent="0.35">
      <c r="A21" s="157" t="s">
        <v>38</v>
      </c>
      <c r="B21" s="158" t="s">
        <v>260</v>
      </c>
      <c r="C21" s="158" t="s">
        <v>47</v>
      </c>
      <c r="D21" s="153">
        <v>0</v>
      </c>
      <c r="E21" s="153">
        <v>0</v>
      </c>
      <c r="F21" s="153">
        <v>0</v>
      </c>
      <c r="G21" s="160">
        <v>0</v>
      </c>
      <c r="H21" s="134"/>
      <c r="I21" s="134"/>
      <c r="J21" s="134"/>
      <c r="K21" s="134"/>
      <c r="L21" s="134"/>
      <c r="M21" s="134"/>
      <c r="N21" s="134"/>
      <c r="O21" s="134"/>
    </row>
    <row r="22" spans="1:15" ht="15" thickBot="1" x14ac:dyDescent="0.35">
      <c r="A22" s="157" t="s">
        <v>41</v>
      </c>
      <c r="B22" s="158" t="s">
        <v>261</v>
      </c>
      <c r="C22" s="158" t="s">
        <v>262</v>
      </c>
      <c r="D22" s="153">
        <v>0</v>
      </c>
      <c r="E22" s="153">
        <v>0</v>
      </c>
      <c r="F22" s="153">
        <v>0</v>
      </c>
      <c r="G22" s="160">
        <v>0</v>
      </c>
      <c r="H22" s="134"/>
      <c r="I22" s="134"/>
      <c r="J22" s="134"/>
      <c r="K22" s="134"/>
      <c r="L22" s="134"/>
      <c r="M22" s="134"/>
      <c r="N22" s="134"/>
      <c r="O22" s="134"/>
    </row>
    <row r="23" spans="1:15" ht="15" thickBot="1" x14ac:dyDescent="0.35">
      <c r="A23" s="157" t="s">
        <v>45</v>
      </c>
      <c r="B23" s="158" t="s">
        <v>263</v>
      </c>
      <c r="C23" s="158" t="s">
        <v>264</v>
      </c>
      <c r="D23" s="153">
        <v>0</v>
      </c>
      <c r="E23" s="153">
        <v>0</v>
      </c>
      <c r="F23" s="153">
        <v>0</v>
      </c>
      <c r="G23" s="160">
        <v>0</v>
      </c>
      <c r="H23" s="134"/>
      <c r="I23" s="134"/>
      <c r="J23" s="134"/>
      <c r="K23" s="134"/>
      <c r="L23" s="134"/>
      <c r="M23" s="134"/>
      <c r="N23" s="134"/>
      <c r="O23" s="134"/>
    </row>
    <row r="24" spans="1:15" ht="15" thickBot="1" x14ac:dyDescent="0.35">
      <c r="A24" s="157" t="s">
        <v>50</v>
      </c>
      <c r="B24" s="165" t="s">
        <v>265</v>
      </c>
      <c r="C24" s="158" t="s">
        <v>266</v>
      </c>
      <c r="D24" s="153">
        <f>SUM(D8+D11+D12+D20+D21+D22+D23)</f>
        <v>19657545</v>
      </c>
      <c r="E24" s="153">
        <f t="shared" ref="E24:G24" si="0">SUM(E8+E11+E12+E20+E21+E22+E23)</f>
        <v>17218000</v>
      </c>
      <c r="F24" s="153">
        <f t="shared" si="0"/>
        <v>17800000</v>
      </c>
      <c r="G24" s="153">
        <f t="shared" si="0"/>
        <v>18600000</v>
      </c>
      <c r="H24" s="134"/>
      <c r="I24" s="134"/>
      <c r="J24" s="134"/>
      <c r="K24" s="134"/>
      <c r="L24" s="134"/>
      <c r="M24" s="134"/>
      <c r="N24" s="134"/>
      <c r="O24" s="134"/>
    </row>
    <row r="25" spans="1:15" ht="15" thickBot="1" x14ac:dyDescent="0.35">
      <c r="A25" s="157" t="s">
        <v>267</v>
      </c>
      <c r="B25" s="158" t="s">
        <v>268</v>
      </c>
      <c r="C25" s="158" t="s">
        <v>90</v>
      </c>
      <c r="D25" s="153">
        <v>58094455</v>
      </c>
      <c r="E25" s="153">
        <v>75904000</v>
      </c>
      <c r="F25" s="153">
        <v>69782000</v>
      </c>
      <c r="G25" s="153">
        <v>71055000</v>
      </c>
      <c r="H25" s="134"/>
      <c r="I25" s="134"/>
      <c r="J25" s="134"/>
      <c r="K25" s="134"/>
      <c r="L25" s="134"/>
      <c r="M25" s="134"/>
      <c r="N25" s="134"/>
      <c r="O25" s="134"/>
    </row>
    <row r="26" spans="1:15" ht="15" thickBot="1" x14ac:dyDescent="0.35">
      <c r="A26" s="157" t="s">
        <v>53</v>
      </c>
      <c r="B26" s="166" t="s">
        <v>269</v>
      </c>
      <c r="C26" s="166" t="s">
        <v>270</v>
      </c>
      <c r="D26" s="167">
        <f>SUM(D24+D25)</f>
        <v>77752000</v>
      </c>
      <c r="E26" s="167">
        <f t="shared" ref="E26:G26" si="1">SUM(E24+E25)</f>
        <v>93122000</v>
      </c>
      <c r="F26" s="167">
        <f t="shared" si="1"/>
        <v>87582000</v>
      </c>
      <c r="G26" s="167">
        <f t="shared" si="1"/>
        <v>89655000</v>
      </c>
      <c r="H26" s="134"/>
      <c r="I26" s="134"/>
      <c r="J26" s="134"/>
      <c r="K26" s="134"/>
      <c r="L26" s="134"/>
      <c r="M26" s="134"/>
      <c r="N26" s="134"/>
      <c r="O26" s="134"/>
    </row>
    <row r="27" spans="1:15" x14ac:dyDescent="0.3">
      <c r="A27" s="218" t="s">
        <v>67</v>
      </c>
      <c r="B27" s="218"/>
      <c r="C27" s="218"/>
      <c r="D27" s="218"/>
      <c r="E27" s="218"/>
      <c r="F27" s="218"/>
      <c r="G27" s="218"/>
    </row>
    <row r="28" spans="1:15" ht="15" thickBot="1" x14ac:dyDescent="0.35">
      <c r="A28" s="169"/>
      <c r="B28" s="170"/>
      <c r="C28" s="171"/>
      <c r="D28" s="171"/>
      <c r="E28" s="171"/>
      <c r="F28" s="171"/>
      <c r="G28" s="173" t="s">
        <v>61</v>
      </c>
    </row>
    <row r="29" spans="1:15" ht="25.2" thickTop="1" thickBot="1" x14ac:dyDescent="0.35">
      <c r="A29" s="185" t="s">
        <v>166</v>
      </c>
      <c r="B29" s="154" t="s">
        <v>69</v>
      </c>
      <c r="C29" s="155" t="s">
        <v>4</v>
      </c>
      <c r="D29" s="155" t="s">
        <v>238</v>
      </c>
      <c r="E29" s="155" t="s">
        <v>239</v>
      </c>
      <c r="F29" s="156" t="s">
        <v>240</v>
      </c>
      <c r="G29" s="156" t="s">
        <v>241</v>
      </c>
      <c r="H29" s="151"/>
      <c r="I29" s="151"/>
      <c r="J29" s="151"/>
      <c r="K29" s="151"/>
      <c r="L29" s="151"/>
      <c r="M29" s="151"/>
      <c r="N29" s="151"/>
      <c r="O29" s="151"/>
    </row>
    <row r="30" spans="1:15" ht="15" thickBot="1" x14ac:dyDescent="0.35">
      <c r="A30" s="157" t="s">
        <v>5</v>
      </c>
      <c r="B30" s="159" t="s">
        <v>6</v>
      </c>
      <c r="C30" s="159" t="s">
        <v>7</v>
      </c>
      <c r="D30" s="159" t="s">
        <v>8</v>
      </c>
      <c r="E30" s="159" t="s">
        <v>9</v>
      </c>
      <c r="F30" s="159" t="s">
        <v>10</v>
      </c>
      <c r="G30" s="172" t="s">
        <v>11</v>
      </c>
      <c r="H30" s="151"/>
      <c r="I30" s="151"/>
      <c r="J30" s="151"/>
      <c r="K30" s="151"/>
      <c r="L30" s="151"/>
      <c r="M30" s="151"/>
      <c r="N30" s="151"/>
      <c r="O30" s="151"/>
    </row>
    <row r="31" spans="1:15" ht="15" thickBot="1" x14ac:dyDescent="0.35">
      <c r="A31" s="157" t="s">
        <v>12</v>
      </c>
      <c r="B31" s="158" t="s">
        <v>70</v>
      </c>
      <c r="C31" s="158" t="s">
        <v>71</v>
      </c>
      <c r="D31" s="153">
        <f>SUM(D32:D37)</f>
        <v>73844364</v>
      </c>
      <c r="E31" s="153">
        <f t="shared" ref="E31:G31" si="2">SUM(E32:E37)</f>
        <v>85822000</v>
      </c>
      <c r="F31" s="153">
        <f t="shared" si="2"/>
        <v>87282000</v>
      </c>
      <c r="G31" s="153">
        <f t="shared" si="2"/>
        <v>89355000</v>
      </c>
    </row>
    <row r="32" spans="1:15" x14ac:dyDescent="0.3">
      <c r="A32" s="174" t="s">
        <v>15</v>
      </c>
      <c r="B32" s="161" t="s">
        <v>13</v>
      </c>
      <c r="C32" s="161" t="s">
        <v>14</v>
      </c>
      <c r="D32" s="221">
        <v>39066000</v>
      </c>
      <c r="E32" s="221">
        <v>51509000</v>
      </c>
      <c r="F32" s="221">
        <v>52070000</v>
      </c>
      <c r="G32" s="221">
        <v>53153000</v>
      </c>
    </row>
    <row r="33" spans="1:7" ht="15" thickBot="1" x14ac:dyDescent="0.35">
      <c r="A33" s="175" t="s">
        <v>17</v>
      </c>
      <c r="B33" s="162" t="s">
        <v>271</v>
      </c>
      <c r="C33" s="162" t="s">
        <v>16</v>
      </c>
      <c r="D33" s="222">
        <v>7482000</v>
      </c>
      <c r="E33" s="222">
        <v>8866000</v>
      </c>
      <c r="F33" s="222">
        <v>9112000</v>
      </c>
      <c r="G33" s="222">
        <v>9302000</v>
      </c>
    </row>
    <row r="34" spans="1:7" ht="15" thickBot="1" x14ac:dyDescent="0.35">
      <c r="A34" s="175" t="s">
        <v>22</v>
      </c>
      <c r="B34" s="162" t="s">
        <v>20</v>
      </c>
      <c r="C34" s="162" t="s">
        <v>21</v>
      </c>
      <c r="D34" s="153">
        <v>27296364</v>
      </c>
      <c r="E34" s="153">
        <v>25447000</v>
      </c>
      <c r="F34" s="153">
        <v>26100000</v>
      </c>
      <c r="G34" s="153">
        <v>26900000</v>
      </c>
    </row>
    <row r="35" spans="1:7" x14ac:dyDescent="0.3">
      <c r="A35" s="175" t="s">
        <v>25</v>
      </c>
      <c r="B35" s="162" t="s">
        <v>23</v>
      </c>
      <c r="C35" s="162" t="s">
        <v>24</v>
      </c>
      <c r="D35" s="176">
        <v>0</v>
      </c>
      <c r="E35" s="176">
        <v>0</v>
      </c>
      <c r="F35" s="176">
        <v>0</v>
      </c>
      <c r="G35" s="176">
        <v>0</v>
      </c>
    </row>
    <row r="36" spans="1:7" ht="15" thickBot="1" x14ac:dyDescent="0.35">
      <c r="A36" s="177" t="s">
        <v>28</v>
      </c>
      <c r="B36" s="164" t="s">
        <v>26</v>
      </c>
      <c r="C36" s="164" t="s">
        <v>27</v>
      </c>
      <c r="D36" s="178">
        <v>0</v>
      </c>
      <c r="E36" s="178">
        <v>0</v>
      </c>
      <c r="F36" s="178">
        <v>0</v>
      </c>
      <c r="G36" s="178">
        <v>0</v>
      </c>
    </row>
    <row r="37" spans="1:7" ht="15" thickBot="1" x14ac:dyDescent="0.35">
      <c r="A37" s="179" t="s">
        <v>29</v>
      </c>
      <c r="B37" s="164" t="s">
        <v>272</v>
      </c>
      <c r="C37" s="164" t="s">
        <v>27</v>
      </c>
      <c r="D37" s="180">
        <v>0</v>
      </c>
      <c r="E37" s="180">
        <v>0</v>
      </c>
      <c r="F37" s="180">
        <v>0</v>
      </c>
      <c r="G37" s="180">
        <v>0</v>
      </c>
    </row>
    <row r="38" spans="1:7" ht="15" thickBot="1" x14ac:dyDescent="0.35">
      <c r="A38" s="157" t="s">
        <v>30</v>
      </c>
      <c r="B38" s="158" t="s">
        <v>72</v>
      </c>
      <c r="C38" s="158" t="s">
        <v>73</v>
      </c>
      <c r="D38" s="153">
        <f>SUM(D39:D42)</f>
        <v>3907636</v>
      </c>
      <c r="E38" s="153">
        <f>SUM(E39:E42)</f>
        <v>7300000</v>
      </c>
      <c r="F38" s="153">
        <f>SUM(F39:F42)</f>
        <v>300000</v>
      </c>
      <c r="G38" s="153">
        <f>SUM(G39:G42)</f>
        <v>300000</v>
      </c>
    </row>
    <row r="39" spans="1:7" ht="15" thickBot="1" x14ac:dyDescent="0.35">
      <c r="A39" s="174" t="s">
        <v>32</v>
      </c>
      <c r="B39" s="161" t="s">
        <v>43</v>
      </c>
      <c r="C39" s="161" t="s">
        <v>44</v>
      </c>
      <c r="D39" s="221">
        <v>1240636</v>
      </c>
      <c r="E39" s="153">
        <v>300000</v>
      </c>
      <c r="F39" s="153">
        <v>300000</v>
      </c>
      <c r="G39" s="153">
        <v>300000</v>
      </c>
    </row>
    <row r="40" spans="1:7" ht="15" thickBot="1" x14ac:dyDescent="0.35">
      <c r="A40" s="175" t="s">
        <v>33</v>
      </c>
      <c r="B40" s="162" t="s">
        <v>48</v>
      </c>
      <c r="C40" s="162" t="s">
        <v>49</v>
      </c>
      <c r="D40" s="222">
        <v>2667000</v>
      </c>
      <c r="E40" s="153">
        <v>7000000</v>
      </c>
      <c r="F40" s="181">
        <v>0</v>
      </c>
      <c r="G40" s="181">
        <v>0</v>
      </c>
    </row>
    <row r="41" spans="1:7" ht="15" thickBot="1" x14ac:dyDescent="0.35">
      <c r="A41" s="182" t="s">
        <v>36</v>
      </c>
      <c r="B41" s="164" t="s">
        <v>51</v>
      </c>
      <c r="C41" s="164" t="s">
        <v>52</v>
      </c>
      <c r="D41" s="183">
        <v>0</v>
      </c>
      <c r="E41" s="181">
        <v>0</v>
      </c>
      <c r="F41" s="181">
        <v>0</v>
      </c>
      <c r="G41" s="181">
        <v>0</v>
      </c>
    </row>
    <row r="42" spans="1:7" ht="15" thickBot="1" x14ac:dyDescent="0.35">
      <c r="A42" s="177" t="s">
        <v>37</v>
      </c>
      <c r="B42" s="164" t="s">
        <v>273</v>
      </c>
      <c r="C42" s="164" t="s">
        <v>27</v>
      </c>
      <c r="D42" s="178">
        <v>0</v>
      </c>
      <c r="E42" s="178">
        <v>0</v>
      </c>
      <c r="F42" s="178">
        <v>0</v>
      </c>
      <c r="G42" s="178">
        <v>0</v>
      </c>
    </row>
    <row r="43" spans="1:7" ht="15" thickBot="1" x14ac:dyDescent="0.35">
      <c r="A43" s="157" t="s">
        <v>66</v>
      </c>
      <c r="B43" s="165" t="s">
        <v>274</v>
      </c>
      <c r="C43" s="158" t="s">
        <v>74</v>
      </c>
      <c r="D43" s="153">
        <f>SUM(D31+D38)</f>
        <v>77752000</v>
      </c>
      <c r="E43" s="153">
        <f>SUM(E31+E38)</f>
        <v>93122000</v>
      </c>
      <c r="F43" s="153">
        <f>SUM(F31+F38)</f>
        <v>87582000</v>
      </c>
      <c r="G43" s="153">
        <f>SUM(G31+G38)</f>
        <v>89655000</v>
      </c>
    </row>
    <row r="44" spans="1:7" ht="15" thickBot="1" x14ac:dyDescent="0.35">
      <c r="A44" s="157" t="s">
        <v>38</v>
      </c>
      <c r="B44" s="158" t="s">
        <v>75</v>
      </c>
      <c r="C44" s="158" t="s">
        <v>76</v>
      </c>
      <c r="D44" s="181"/>
      <c r="E44" s="181"/>
      <c r="F44" s="181"/>
      <c r="G44" s="181"/>
    </row>
    <row r="45" spans="1:7" ht="15" thickBot="1" x14ac:dyDescent="0.35">
      <c r="A45" s="157" t="s">
        <v>41</v>
      </c>
      <c r="B45" s="158" t="s">
        <v>77</v>
      </c>
      <c r="C45" s="158"/>
      <c r="D45" s="181"/>
      <c r="E45" s="181">
        <v>0</v>
      </c>
      <c r="F45" s="181">
        <v>0</v>
      </c>
      <c r="G45" s="181">
        <v>0</v>
      </c>
    </row>
    <row r="46" spans="1:7" ht="15" thickBot="1" x14ac:dyDescent="0.35">
      <c r="A46" s="157" t="s">
        <v>45</v>
      </c>
      <c r="B46" s="158" t="s">
        <v>55</v>
      </c>
      <c r="C46" s="158"/>
      <c r="D46" s="181">
        <v>0</v>
      </c>
      <c r="E46" s="181">
        <v>0</v>
      </c>
      <c r="F46" s="181">
        <v>0</v>
      </c>
      <c r="G46" s="181">
        <v>0</v>
      </c>
    </row>
    <row r="47" spans="1:7" ht="15" thickBot="1" x14ac:dyDescent="0.35">
      <c r="A47" s="184" t="s">
        <v>50</v>
      </c>
      <c r="B47" s="166" t="s">
        <v>78</v>
      </c>
      <c r="C47" s="166" t="s">
        <v>79</v>
      </c>
      <c r="D47" s="153">
        <f>SUM(D43+D44)</f>
        <v>77752000</v>
      </c>
      <c r="E47" s="153">
        <f>SUM(E43+E44)</f>
        <v>93122000</v>
      </c>
      <c r="F47" s="153">
        <f>SUM(F43+F44)</f>
        <v>87582000</v>
      </c>
      <c r="G47" s="153">
        <f>SUM(G43+G44)</f>
        <v>89655000</v>
      </c>
    </row>
    <row r="48" spans="1:7" ht="15" thickTop="1" x14ac:dyDescent="0.3"/>
  </sheetData>
  <mergeCells count="5">
    <mergeCell ref="A2:G2"/>
    <mergeCell ref="A3:G3"/>
    <mergeCell ref="A4:G4"/>
    <mergeCell ref="F1:G1"/>
    <mergeCell ref="A27:G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1.mell.</vt:lpstr>
      <vt:lpstr>2.1. mell</vt:lpstr>
      <vt:lpstr>2.1.a.mell</vt:lpstr>
      <vt:lpstr>2.1.b.mell</vt:lpstr>
      <vt:lpstr>2.2.mell.</vt:lpstr>
      <vt:lpstr>3.mell.</vt:lpstr>
      <vt:lpstr>4.melléklet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ado</cp:lastModifiedBy>
  <cp:lastPrinted>2020-06-11T13:12:59Z</cp:lastPrinted>
  <dcterms:created xsi:type="dcterms:W3CDTF">2020-01-10T15:00:49Z</dcterms:created>
  <dcterms:modified xsi:type="dcterms:W3CDTF">2020-06-11T13:37:03Z</dcterms:modified>
</cp:coreProperties>
</file>